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5_市町村→県（回答）\35 弥富市【完】\"/>
    </mc:Choice>
  </mc:AlternateContent>
  <xr:revisionPtr revIDLastSave="0" documentId="13_ncr:1_{A421DF1C-0B45-422C-A631-FE7419F0DD25}" xr6:coauthVersionLast="47" xr6:coauthVersionMax="47" xr10:uidLastSave="{00000000-0000-0000-0000-000000000000}"/>
  <bookViews>
    <workbookView xWindow="-120" yWindow="-120" windowWidth="25440" windowHeight="152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c r="DG42" i="10"/>
  <c r="CQ42" i="10"/>
  <c r="CO42" i="10"/>
  <c r="BY42" i="10"/>
  <c r="BE42" i="10"/>
  <c r="AM42" i="10"/>
  <c r="U42" i="10"/>
  <c r="E42" i="10"/>
  <c r="C42" i="10"/>
  <c r="DG41" i="10"/>
  <c r="CQ41" i="10"/>
  <c r="CO41" i="10" s="1"/>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s="1"/>
  <c r="DG37" i="10"/>
  <c r="CQ37" i="10"/>
  <c r="CO37" i="10"/>
  <c r="BY37" i="10"/>
  <c r="BE37" i="10"/>
  <c r="AM37" i="10"/>
  <c r="U37" i="10"/>
  <c r="E37" i="10"/>
  <c r="C37" i="10"/>
  <c r="DG36" i="10"/>
  <c r="CQ36" i="10"/>
  <c r="CO36" i="10"/>
  <c r="BY36" i="10"/>
  <c r="BE36" i="10"/>
  <c r="AM36" i="10"/>
  <c r="W36" i="10"/>
  <c r="E36" i="10"/>
  <c r="C36" i="10"/>
  <c r="DG35" i="10"/>
  <c r="CQ35" i="10"/>
  <c r="CO35" i="10" s="1"/>
  <c r="BY35" i="10"/>
  <c r="BE35" i="10"/>
  <c r="AM35" i="10"/>
  <c r="W35" i="10"/>
  <c r="E35" i="10"/>
  <c r="DG34" i="10"/>
  <c r="CQ34" i="10"/>
  <c r="CO34" i="10" s="1"/>
  <c r="BY34" i="10"/>
  <c r="BE34" i="10"/>
  <c r="AO34" i="10"/>
  <c r="W34" i="10"/>
  <c r="E34" i="10"/>
  <c r="C34" i="10"/>
  <c r="C35" i="10" l="1"/>
  <c r="U34" i="10"/>
  <c r="U35" i="10" s="1"/>
  <c r="U36" i="10" s="1"/>
  <c r="AM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<sst xmlns="http://schemas.openxmlformats.org/spreadsheetml/2006/main" count="1118" uniqueCount="566">
  <si>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</si>
  <si>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</si>
  <si>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</si>
  <si>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</si>
  <si>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</si>
  <si>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</si>
  <si>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</si>
  <si>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</si>
  <si>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</si>
  <si>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</si>
  <si>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</si>
  <si>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</si>
  <si>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</si>
  <si>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</si>
  <si>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</si>
  <si>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</si>
  <si>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</si>
  <si>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</si>
  <si>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</si>
  <si>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</si>
  <si>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</si>
  <si>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</si>
  <si>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</si>
  <si>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</si>
  <si>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</si>
  <si>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</si>
  <si>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</si>
  <si>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</si>
  <si>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</si>
  <si>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</si>
  <si>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</si>
  <si>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</si>
  <si>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</si>
  <si>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</si>
  <si>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</si>
  <si>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</si>
  <si>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</si>
  <si>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</si>
  <si>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</si>
  <si>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</si>
  <si>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</si>
  <si>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</si>
  <si>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</si>
  <si>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</si>
  <si>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</si>
  <si>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</si>
  <si>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</si>
  <si>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</si>
  <si>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</si>
  <si>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</si>
  <si>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</si>
  <si>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</si>
  <si>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</si>
  <si>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</si>
  <si>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</si>
  <si>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</si>
  <si>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</si>
  <si>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</si>
  <si>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</si>
  <si>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</si>
  <si>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</si>
  <si>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</si>
  <si>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</si>
  <si>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</si>
  <si>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</si>
  <si>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</si>
  <si>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</si>
  <si>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</si>
  <si>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</si>
  <si>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</si>
  <si>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</si>
  <si>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</si>
  <si>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</si>
  <si>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</si>
  <si>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</si>
  <si>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</si>
  <si>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</si>
  <si>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</si>
  <si>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</si>
  <si>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</si>
  <si>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</si>
  <si>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</si>
  <si>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</si>
  <si>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</si>
  <si>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</si>
  <si>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</si>
  <si>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</si>
  <si>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</si>
  <si>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</si>
  <si>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</si>
  <si>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</si>
  <si>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</si>
  <si>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</si>
  <si>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</si>
  <si>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弥富市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</si>
  <si>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</si>
  <si>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</si>
  <si>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</si>
  <si>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</si>
  <si>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</si>
  <si>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</si>
  <si>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</si>
  <si>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</si>
  <si>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</si>
  <si>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</si>
  <si>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</si>
  <si>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</si>
  <si>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</si>
  <si>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</si>
  <si>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</si>
  <si>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</si>
  <si>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</si>
  <si>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</si>
  <si>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</si>
  <si>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</si>
  <si>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</si>
  <si>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</si>
  <si>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</si>
  <si>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</si>
  <si>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</si>
  <si>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</si>
  <si>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</si>
  <si>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</si>
  <si>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</si>
  <si>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</si>
  <si>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</si>
  <si>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</si>
  <si>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</si>
  <si>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</si>
  <si>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</si>
  <si>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</si>
  <si>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</si>
  <si>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</si>
  <si>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</si>
  <si>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</si>
  <si>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</si>
  <si>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</si>
  <si>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</si>
  <si>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</si>
  <si>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</si>
  <si>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</si>
  <si>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</si>
  <si>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</si>
  <si>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</si>
  <si>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</si>
  <si>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</si>
  <si>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</si>
  <si>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</si>
  <si>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</si>
  <si>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</si>
  <si>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</si>
  <si>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</si>
  <si>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</si>
  <si>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</si>
  <si>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</si>
  <si>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</si>
  <si>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</si>
  <si>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</si>
  <si>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</si>
  <si>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</si>
  <si>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</si>
  <si>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</si>
  <si>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</si>
  <si>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</si>
  <si>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</si>
  <si>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</si>
  <si>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</si>
  <si>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</si>
  <si>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</si>
  <si>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</si>
  <si>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</si>
  <si>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</si>
  <si>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</si>
  <si>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</si>
  <si>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</si>
  <si>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</si>
  <si>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</si>
  <si>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</si>
  <si>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</si>
  <si>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</si>
  <si>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</si>
  <si>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</si>
  <si>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</si>
  <si>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</si>
  <si>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</si>
  <si>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</si>
  <si>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</si>
  <si>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</si>
  <si>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</si>
  <si>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</si>
  <si>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</si>
  <si>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</si>
  <si>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</si>
  <si>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</si>
  <si>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</si>
  <si>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</si>
  <si>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</si>
  <si>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</si>
  <si>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</si>
  <si>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</si>
  <si>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</si>
  <si>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</si>
  <si>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</si>
  <si>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愛知県弥富市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</si>
  <si>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</si>
  <si>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</si>
  <si>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</si>
  <si>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</si>
  <si>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</si>
  <si>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</si>
  <si>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</si>
  <si>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</si>
  <si>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</si>
  <si>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</si>
  <si>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</si>
  <si>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</si>
  <si>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</si>
  <si>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</si>
  <si>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</si>
  <si>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</si>
  <si>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</si>
  <si>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</si>
  <si>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</si>
  <si>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</si>
  <si>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</si>
  <si>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</si>
  <si>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</si>
  <si>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</si>
  <si>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</si>
  <si>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</si>
  <si>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</si>
  <si>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</si>
  <si>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</si>
  <si>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</si>
  <si>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</si>
  <si>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</si>
  <si>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</si>
  <si>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</si>
  <si>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</si>
  <si>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</si>
  <si>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</si>
  <si>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</si>
  <si>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</si>
  <si>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</si>
  <si>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</si>
  <si>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</si>
  <si>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</si>
  <si>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</si>
  <si>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</si>
  <si>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</si>
  <si>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</si>
  <si>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</si>
  <si>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</si>
  <si>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</si>
  <si>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</si>
  <si>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</si>
  <si>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</si>
  <si>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</si>
  <si>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</si>
  <si>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</si>
  <si>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</si>
  <si>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</si>
  <si>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</si>
  <si>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</si>
  <si>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</si>
  <si>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</si>
  <si>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</si>
  <si>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</si>
  <si>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</si>
  <si>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</si>
  <si>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</si>
  <si>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</si>
  <si>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</si>
  <si>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</si>
  <si>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</si>
  <si>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</si>
  <si>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</si>
  <si>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</si>
  <si>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</si>
  <si>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</si>
  <si>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</si>
  <si>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</si>
  <si>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</si>
  <si>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</si>
  <si>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</si>
  <si>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</si>
  <si>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</si>
  <si>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</si>
  <si>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</si>
  <si>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</si>
  <si>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</si>
  <si>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</si>
  <si>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</si>
  <si>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</si>
  <si>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</si>
  <si>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</si>
  <si>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</si>
  <si>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</si>
  <si>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</si>
  <si>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</si>
  <si>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</si>
  <si>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</si>
  <si>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</si>
  <si>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</si>
  <si>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</si>
  <si>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</si>
  <si>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</si>
  <si>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</si>
  <si>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</si>
  <si>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</si>
  <si>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</si>
  <si>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</si>
  <si>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</si>
  <si>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</si>
  <si>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</si>
  <si>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</si>
  <si>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</si>
  <si>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</si>
  <si>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</si>
  <si>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</si>
  <si>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</si>
  <si>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</si>
  <si>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</si>
  <si>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</si>
  <si>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</si>
  <si>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</si>
  <si>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</si>
  <si>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</si>
  <si>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</si>
  <si>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</si>
  <si>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</si>
  <si>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</si>
  <si>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</si>
  <si>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</si>
  <si>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</si>
  <si>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</si>
  <si>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</si>
  <si>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</si>
  <si>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</si>
  <si>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</si>
  <si>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</si>
  <si>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</si>
  <si>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</si>
  <si>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</si>
  <si>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</si>
  <si>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</si>
  <si>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</si>
  <si>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</si>
  <si>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</si>
  <si>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</si>
  <si>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</si>
  <si>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</si>
  <si>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</si>
  <si>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</si>
  <si>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愛知県弥富市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</si>
  <si>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</si>
  <si>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</si>
  <si>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</si>
  <si>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</si>
  <si>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</si>
  <si>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</si>
  <si>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</si>
  <si>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</si>
  <si>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</si>
  <si>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</si>
  <si>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</si>
  <si>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</si>
  <si>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</si>
  <si>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</si>
  <si>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</si>
  <si>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</si>
  <si>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</si>
  <si>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</si>
  <si>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</si>
  <si>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</si>
  <si>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</si>
  <si>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</si>
  <si>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</si>
  <si>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</si>
  <si>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</si>
  <si>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</si>
  <si>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</si>
  <si>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</si>
  <si>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</si>
  <si>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</si>
  <si>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</si>
  <si>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</si>
  <si>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</si>
  <si>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</si>
  <si>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</si>
  <si>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</si>
  <si>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</si>
  <si>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</si>
  <si>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</si>
  <si>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</si>
  <si>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</si>
  <si>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</si>
  <si>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</si>
  <si>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</si>
  <si>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</si>
  <si>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</si>
  <si>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</si>
  <si>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</si>
  <si>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</si>
  <si>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</si>
  <si>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</si>
  <si>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</si>
  <si>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</si>
  <si>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</si>
  <si>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</si>
  <si>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</si>
  <si>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</si>
  <si>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</si>
  <si>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</si>
  <si>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</si>
  <si>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</si>
  <si>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</si>
  <si>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</si>
  <si>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</si>
  <si>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</si>
  <si>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</si>
  <si>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</si>
  <si>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</si>
  <si>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</si>
  <si>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</si>
  <si>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</si>
  <si>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</si>
  <si>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</si>
  <si>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</si>
  <si>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</si>
  <si>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</si>
  <si>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</si>
  <si>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</si>
  <si>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</si>
  <si>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</si>
  <si>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</si>
  <si>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</si>
  <si>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</si>
  <si>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</si>
  <si>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</si>
  <si>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</si>
  <si>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</si>
  <si>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</si>
  <si>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</si>
  <si>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</si>
  <si>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</si>
  <si>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</si>
  <si>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</si>
  <si>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</si>
  <si>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</si>
  <si>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</si>
  <si>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</si>
  <si>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</si>
  <si>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</si>
  <si>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</si>
  <si>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</si>
  <si>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</si>
  <si>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</si>
  <si>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</si>
  <si>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</si>
  <si>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</si>
  <si>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</si>
  <si>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</si>
  <si>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</si>
  <si>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</si>
  <si>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</si>
  <si>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</si>
  <si>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</si>
  <si>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</si>
  <si>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</si>
  <si>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</si>
  <si>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</si>
  <si>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</si>
  <si>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</si>
  <si>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</si>
  <si>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</si>
  <si>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</si>
  <si>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</si>
  <si>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</si>
  <si>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</si>
  <si>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</si>
  <si>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</si>
  <si>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</si>
  <si>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</si>
  <si>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</si>
  <si>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</si>
  <si>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</si>
  <si>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</si>
  <si>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</si>
  <si>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</si>
  <si>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</si>
  <si>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</si>
  <si>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</si>
  <si>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</si>
  <si>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</si>
  <si>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</si>
  <si>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</si>
  <si>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</si>
  <si>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</si>
  <si>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</si>
  <si>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</si>
  <si>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</si>
  <si>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</si>
  <si>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</si>
  <si>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</si>
  <si>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</si>
  <si>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</si>
  <si>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</si>
  <si>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</si>
  <si>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</si>
  <si>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</si>
  <si>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</si>
  <si>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</si>
  <si>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</si>
  <si>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</si>
  <si>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</si>
  <si>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</si>
  <si>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</si>
  <si>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</si>
  <si>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</si>
  <si>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</si>
  <si>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</si>
  <si>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</si>
  <si>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</si>
  <si>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</si>
  <si>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</si>
  <si>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</si>
  <si>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</si>
  <si>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</si>
  <si>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0.81</t>
  </si>
  <si>
    <t>▲ 1.44</t>
  </si>
  <si>
    <t>一般会計</t>
  </si>
  <si>
    <t>下水道事業会計</t>
  </si>
  <si>
    <t>介護保険特別会計</t>
  </si>
  <si>
    <t>国民健康保険特別会計</t>
  </si>
  <si>
    <t>▲ 0.11</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</si>
  <si>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</si>
  <si>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</si>
  <si>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</si>
  <si>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</si>
  <si>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</si>
  <si>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</si>
  <si>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</si>
  <si>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</si>
  <si>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</si>
  <si>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</si>
  <si>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海部南部水道企業団</t>
    <rPh sb="0" eb="9">
      <t>アマナンブスイドウキギョウダン</t>
    </rPh>
    <phoneticPr fontId="38"/>
  </si>
  <si>
    <t>愛知県後期高齢者医療広域連合（一般会計）</t>
    <rPh sb="0" eb="3">
      <t>アイチケン</t>
    </rPh>
    <rPh sb="3" eb="10">
      <t>コウキコウレイシャイリョウ</t>
    </rPh>
    <rPh sb="10" eb="14">
      <t>コウイキレンゴウ</t>
    </rPh>
    <rPh sb="15" eb="17">
      <t>イッパン</t>
    </rPh>
    <rPh sb="17" eb="19">
      <t>カイケイ</t>
    </rPh>
    <phoneticPr fontId="38"/>
  </si>
  <si>
    <t>愛知県後期高齢者医療広域連合（後期高齢者医療特別会計）</t>
    <rPh sb="0" eb="3">
      <t>アイチケン</t>
    </rPh>
    <rPh sb="3" eb="10">
      <t>コウキコウレイシャイリョウ</t>
    </rPh>
    <rPh sb="10" eb="14">
      <t>コウイキレンゴウ</t>
    </rPh>
    <rPh sb="15" eb="20">
      <t>コウキコウレイシャ</t>
    </rPh>
    <rPh sb="20" eb="22">
      <t>イリョウ</t>
    </rPh>
    <rPh sb="22" eb="26">
      <t>トクベツカイケイ</t>
    </rPh>
    <phoneticPr fontId="38"/>
  </si>
  <si>
    <t>愛知県市町村職員退職手当組合</t>
    <rPh sb="0" eb="3">
      <t>アイチケン</t>
    </rPh>
    <rPh sb="3" eb="6">
      <t>シチョウソン</t>
    </rPh>
    <rPh sb="6" eb="8">
      <t>ショクイン</t>
    </rPh>
    <rPh sb="8" eb="10">
      <t>タイショク</t>
    </rPh>
    <rPh sb="10" eb="12">
      <t>テアテ</t>
    </rPh>
    <rPh sb="12" eb="14">
      <t>クミアイ</t>
    </rPh>
    <phoneticPr fontId="38"/>
  </si>
  <si>
    <t>海部地区環境事務組合</t>
    <rPh sb="0" eb="10">
      <t>アマチクカンキョウジムクミアイ</t>
    </rPh>
    <phoneticPr fontId="38"/>
  </si>
  <si>
    <t>海部南部消防組合（一般会計）</t>
    <rPh sb="0" eb="8">
      <t>アマナンブショウボウクミアイ</t>
    </rPh>
    <rPh sb="9" eb="13">
      <t>イッパンカイケイ</t>
    </rPh>
    <phoneticPr fontId="38"/>
  </si>
  <si>
    <t>海部南部消防組合（消防指令センター特別会計）</t>
    <rPh sb="0" eb="8">
      <t>アマナンブショウボウクミアイ</t>
    </rPh>
    <rPh sb="9" eb="11">
      <t>ショウボウ</t>
    </rPh>
    <rPh sb="11" eb="13">
      <t>シレイ</t>
    </rPh>
    <rPh sb="17" eb="21">
      <t>トクベツカイケイ</t>
    </rPh>
    <phoneticPr fontId="38"/>
  </si>
  <si>
    <t>海部地区急病診療所組合</t>
    <rPh sb="0" eb="11">
      <t>アマチクキュウビョウシンリョウジョクミアイ</t>
    </rPh>
    <phoneticPr fontId="38"/>
  </si>
  <si>
    <t>海部地区水防事務組合</t>
    <rPh sb="0" eb="10">
      <t>アマチクスイボウジムクミアイ</t>
    </rPh>
    <phoneticPr fontId="38"/>
  </si>
  <si>
    <t>海部南部広域事務組合（一般会計）</t>
    <rPh sb="0" eb="10">
      <t>アマナンブコウイキジムクミアイ</t>
    </rPh>
    <rPh sb="11" eb="15">
      <t>イッパンカイケイ</t>
    </rPh>
    <phoneticPr fontId="38"/>
  </si>
  <si>
    <t>海部南部広域事務組合（障害者総合支援特別会計）</t>
    <rPh sb="0" eb="10">
      <t>アマナンブコウイキジムクミアイ</t>
    </rPh>
    <rPh sb="11" eb="14">
      <t>ショウガイシャ</t>
    </rPh>
    <rPh sb="14" eb="16">
      <t>ソウゴウ</t>
    </rPh>
    <rPh sb="16" eb="18">
      <t>シエン</t>
    </rPh>
    <rPh sb="18" eb="20">
      <t>トクベツ</t>
    </rPh>
    <rPh sb="20" eb="22">
      <t>カイケイ</t>
    </rPh>
    <phoneticPr fontId="38"/>
  </si>
  <si>
    <t>法適用企業</t>
    <rPh sb="0" eb="3">
      <t>ホウテキヨウ</t>
    </rPh>
    <rPh sb="3" eb="5">
      <t>キギョウ</t>
    </rPh>
    <phoneticPr fontId="2"/>
  </si>
  <si>
    <t>-</t>
    <phoneticPr fontId="2"/>
  </si>
  <si>
    <t>-</t>
    <phoneticPr fontId="2"/>
  </si>
  <si>
    <t>-</t>
    <phoneticPr fontId="2"/>
  </si>
  <si>
    <t>-</t>
    <phoneticPr fontId="2"/>
  </si>
  <si>
    <t>公共施設整備基金</t>
    <rPh sb="0" eb="6">
      <t>コウキョウシセツセイビ</t>
    </rPh>
    <rPh sb="6" eb="8">
      <t>キキン</t>
    </rPh>
    <phoneticPr fontId="5"/>
  </si>
  <si>
    <t>森林環境譲与税基金</t>
    <rPh sb="0" eb="7">
      <t>シンリンカンキョウジョウヨゼイ</t>
    </rPh>
    <rPh sb="7" eb="9">
      <t>キキン</t>
    </rPh>
    <phoneticPr fontId="5"/>
  </si>
  <si>
    <t>三ツ又池保全基金</t>
    <rPh sb="0" eb="1">
      <t>ミ</t>
    </rPh>
    <rPh sb="2" eb="4">
      <t>マタイケ</t>
    </rPh>
    <rPh sb="4" eb="8">
      <t>ホゼンキキン</t>
    </rPh>
    <phoneticPr fontId="5"/>
  </si>
  <si>
    <t>地域福祉振興基金</t>
    <rPh sb="0" eb="4">
      <t>チイキフクシ</t>
    </rPh>
    <rPh sb="4" eb="8">
      <t>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</si>
</sst>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71279</c:v>
                </c:pt>
                <c:pt idx="2">
                  <c:v>74994</c:v>
                </c:pt>
                <c:pt idx="3">
                  <c:v>71849</c:v>
                </c:pt>
                <c:pt idx="4">
                  <c:v>82962</c:v>
                </c:pt>
              </c:numCache>
            </c:numRef>
          </c:val>
          <c:smooth val="0"/>
          <c:extLst>
            <c:ext xmlns:c16="http://schemas.microsoft.com/office/drawing/2014/chart" uri="{C3380CC4-5D6E-409C-BE32-E72D297353CC}">
              <c16:uniqueId val="{00000000-7115-4C4D-938E-41711761C7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26777</c:v>
                </c:pt>
                <c:pt idx="1">
                  <c:v>37501</c:v>
                </c:pt>
                <c:pt idx="2">
                  <c:v>51521</c:v>
                </c:pt>
                <c:pt idx="3">
                  <c:v>41292</c:v>
                </c:pt>
                <c:pt idx="4">
                  <c:v>36346</c:v>
                </c:pt>
              </c:numCache>
            </c:numRef>
          </c:val>
          <c:smooth val="0"/>
          <c:extLst>
            <c:ext xmlns:c16="http://schemas.microsoft.com/office/drawing/2014/chart" uri="{C3380CC4-5D6E-409C-BE32-E72D297353CC}">
              <c16:uniqueId val="{00000001-7115-4C4D-938E-41711761C7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6.12</c:v>
                </c:pt>
                <c:pt idx="1">
                  <c:v>7.03</c:v>
                </c:pt>
                <c:pt idx="2">
                  <c:v>8.42</c:v>
                </c:pt>
                <c:pt idx="3">
                  <c:v>5.54</c:v>
                </c:pt>
                <c:pt idx="4">
                  <c:v>6.75</c:v>
                </c:pt>
              </c:numCache>
            </c:numRef>
          </c:val>
          <c:extLst>
            <c:ext xmlns:c16="http://schemas.microsoft.com/office/drawing/2014/chart" uri="{C3380CC4-5D6E-409C-BE32-E72D297353CC}">
              <c16:uniqueId val="{00000000-379E-4499-BCFD-EA282AFB5B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11.55</c:v>
                </c:pt>
                <c:pt idx="1">
                  <c:v>13.83</c:v>
                </c:pt>
                <c:pt idx="2">
                  <c:v>16.27</c:v>
                </c:pt>
                <c:pt idx="3">
                  <c:v>17.829999999999998</c:v>
                </c:pt>
                <c:pt idx="4">
                  <c:v>14.45</c:v>
                </c:pt>
              </c:numCache>
            </c:numRef>
          </c:val>
          <c:extLst>
            <c:ext xmlns:c16="http://schemas.microsoft.com/office/drawing/2014/chart" uri="{C3380CC4-5D6E-409C-BE32-E72D297353CC}">
              <c16:uniqueId val="{00000001-379E-4499-BCFD-EA282AFB5B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2.12</c:v>
                </c:pt>
                <c:pt idx="1">
                  <c:v>4</c:v>
                </c:pt>
                <c:pt idx="2">
                  <c:v>3.67</c:v>
                </c:pt>
                <c:pt idx="3">
                  <c:v>-0.81</c:v>
                </c:pt>
                <c:pt idx="4">
                  <c:v>-1.44</c:v>
                </c:pt>
              </c:numCache>
            </c:numRef>
          </c:val>
          <c:smooth val="0"/>
          <c:extLst>
            <c:ext xmlns:c16="http://schemas.microsoft.com/office/drawing/2014/chart" uri="{C3380CC4-5D6E-409C-BE32-E72D297353CC}">
              <c16:uniqueId val="{00000002-379E-4499-BCFD-EA282AFB5B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C44-4E2C-B023-51DC480B00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44-4E2C-B023-51DC480B00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C44-4E2C-B023-51DC480B00F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C44-4E2C-B023-51DC480B00FE}"/>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C44-4E2C-B023-51DC480B00F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0.03</c:v>
                </c:pt>
                <c:pt idx="6">
                  <c:v>#N/A</c:v>
                </c:pt>
                <c:pt idx="7">
                  <c:v>0.01</c:v>
                </c:pt>
                <c:pt idx="8">
                  <c:v>#N/A</c:v>
                </c:pt>
                <c:pt idx="9">
                  <c:v>0.02</c:v>
                </c:pt>
              </c:numCache>
            </c:numRef>
          </c:val>
          <c:extLst>
            <c:ext xmlns:c16="http://schemas.microsoft.com/office/drawing/2014/chart" uri="{C3380CC4-5D6E-409C-BE32-E72D297353CC}">
              <c16:uniqueId val="{00000005-4C44-4E2C-B023-51DC480B00F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1.03</c:v>
                </c:pt>
                <c:pt idx="2">
                  <c:v>#N/A</c:v>
                </c:pt>
                <c:pt idx="3">
                  <c:v>1.2</c:v>
                </c:pt>
                <c:pt idx="4">
                  <c:v>#N/A</c:v>
                </c:pt>
                <c:pt idx="5">
                  <c:v>0.39</c:v>
                </c:pt>
                <c:pt idx="6">
                  <c:v>0.11</c:v>
                </c:pt>
                <c:pt idx="7">
                  <c:v>#N/A</c:v>
                </c:pt>
                <c:pt idx="8">
                  <c:v>#N/A</c:v>
                </c:pt>
                <c:pt idx="9">
                  <c:v>0.49</c:v>
                </c:pt>
              </c:numCache>
            </c:numRef>
          </c:val>
          <c:extLst>
            <c:ext xmlns:c16="http://schemas.microsoft.com/office/drawing/2014/chart" uri="{C3380CC4-5D6E-409C-BE32-E72D297353CC}">
              <c16:uniqueId val="{00000006-4C44-4E2C-B023-51DC480B00F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0.89</c:v>
                </c:pt>
                <c:pt idx="2">
                  <c:v>#N/A</c:v>
                </c:pt>
                <c:pt idx="3">
                  <c:v>0.77</c:v>
                </c:pt>
                <c:pt idx="4">
                  <c:v>#N/A</c:v>
                </c:pt>
                <c:pt idx="5">
                  <c:v>0.76</c:v>
                </c:pt>
                <c:pt idx="6">
                  <c:v>#N/A</c:v>
                </c:pt>
                <c:pt idx="7">
                  <c:v>0.93</c:v>
                </c:pt>
                <c:pt idx="8">
                  <c:v>#N/A</c:v>
                </c:pt>
                <c:pt idx="9">
                  <c:v>1.2</c:v>
                </c:pt>
              </c:numCache>
            </c:numRef>
          </c:val>
          <c:extLst>
            <c:ext xmlns:c16="http://schemas.microsoft.com/office/drawing/2014/chart" uri="{C3380CC4-5D6E-409C-BE32-E72D297353CC}">
              <c16:uniqueId val="{00000007-4C44-4E2C-B023-51DC480B00F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1.63</c:v>
                </c:pt>
                <c:pt idx="2">
                  <c:v>#N/A</c:v>
                </c:pt>
                <c:pt idx="3">
                  <c:v>1.66</c:v>
                </c:pt>
                <c:pt idx="4">
                  <c:v>#N/A</c:v>
                </c:pt>
                <c:pt idx="5">
                  <c:v>1.93</c:v>
                </c:pt>
                <c:pt idx="6">
                  <c:v>#N/A</c:v>
                </c:pt>
                <c:pt idx="7">
                  <c:v>2.2000000000000002</c:v>
                </c:pt>
                <c:pt idx="8">
                  <c:v>#N/A</c:v>
                </c:pt>
                <c:pt idx="9">
                  <c:v>2.6</c:v>
                </c:pt>
              </c:numCache>
            </c:numRef>
          </c:val>
          <c:extLst>
            <c:ext xmlns:c16="http://schemas.microsoft.com/office/drawing/2014/chart" uri="{C3380CC4-5D6E-409C-BE32-E72D297353CC}">
              <c16:uniqueId val="{00000008-4C44-4E2C-B023-51DC480B00F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6.11</c:v>
                </c:pt>
                <c:pt idx="2">
                  <c:v>#N/A</c:v>
                </c:pt>
                <c:pt idx="3">
                  <c:v>7.02</c:v>
                </c:pt>
                <c:pt idx="4">
                  <c:v>#N/A</c:v>
                </c:pt>
                <c:pt idx="5">
                  <c:v>8.42</c:v>
                </c:pt>
                <c:pt idx="6">
                  <c:v>#N/A</c:v>
                </c:pt>
                <c:pt idx="7">
                  <c:v>5.54</c:v>
                </c:pt>
                <c:pt idx="8">
                  <c:v>#N/A</c:v>
                </c:pt>
                <c:pt idx="9">
                  <c:v>6.74</c:v>
                </c:pt>
              </c:numCache>
            </c:numRef>
          </c:val>
          <c:extLst>
            <c:ext xmlns:c16="http://schemas.microsoft.com/office/drawing/2014/chart" uri="{C3380CC4-5D6E-409C-BE32-E72D297353CC}">
              <c16:uniqueId val="{00000009-4C44-4E2C-B023-51DC480B00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925</c:v>
                </c:pt>
                <c:pt idx="5">
                  <c:v>931</c:v>
                </c:pt>
                <c:pt idx="8">
                  <c:v>1006</c:v>
                </c:pt>
                <c:pt idx="11">
                  <c:v>967</c:v>
                </c:pt>
                <c:pt idx="14">
                  <c:v>980</c:v>
                </c:pt>
              </c:numCache>
            </c:numRef>
          </c:val>
          <c:extLst>
            <c:ext xmlns:c16="http://schemas.microsoft.com/office/drawing/2014/chart" uri="{C3380CC4-5D6E-409C-BE32-E72D297353CC}">
              <c16:uniqueId val="{00000000-3022-4712-81A5-7248D664C7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22-4712-81A5-7248D664C7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022-4712-81A5-7248D664C7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20</c:v>
                </c:pt>
                <c:pt idx="6">
                  <c:v>34</c:v>
                </c:pt>
                <c:pt idx="9">
                  <c:v>33</c:v>
                </c:pt>
                <c:pt idx="12">
                  <c:v>40</c:v>
                </c:pt>
              </c:numCache>
            </c:numRef>
          </c:val>
          <c:extLst>
            <c:ext xmlns:c16="http://schemas.microsoft.com/office/drawing/2014/chart" uri="{C3380CC4-5D6E-409C-BE32-E72D297353CC}">
              <c16:uniqueId val="{00000003-3022-4712-81A5-7248D664C7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357</c:v>
                </c:pt>
                <c:pt idx="3">
                  <c:v>330</c:v>
                </c:pt>
                <c:pt idx="6">
                  <c:v>336</c:v>
                </c:pt>
                <c:pt idx="9">
                  <c:v>304</c:v>
                </c:pt>
                <c:pt idx="12">
                  <c:v>333</c:v>
                </c:pt>
              </c:numCache>
            </c:numRef>
          </c:val>
          <c:extLst>
            <c:ext xmlns:c16="http://schemas.microsoft.com/office/drawing/2014/chart" uri="{C3380CC4-5D6E-409C-BE32-E72D297353CC}">
              <c16:uniqueId val="{00000004-3022-4712-81A5-7248D664C7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22-4712-81A5-7248D664C7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22-4712-81A5-7248D664C7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1076</c:v>
                </c:pt>
                <c:pt idx="3">
                  <c:v>1048</c:v>
                </c:pt>
                <c:pt idx="6">
                  <c:v>1157</c:v>
                </c:pt>
                <c:pt idx="9">
                  <c:v>1211</c:v>
                </c:pt>
                <c:pt idx="12">
                  <c:v>1212</c:v>
                </c:pt>
              </c:numCache>
            </c:numRef>
          </c:val>
          <c:extLst>
            <c:ext xmlns:c16="http://schemas.microsoft.com/office/drawing/2014/chart" uri="{C3380CC4-5D6E-409C-BE32-E72D297353CC}">
              <c16:uniqueId val="{00000007-3022-4712-81A5-7248D664C7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521</c:v>
                </c:pt>
                <c:pt idx="2">
                  <c:v>#N/A</c:v>
                </c:pt>
                <c:pt idx="3">
                  <c:v>#N/A</c:v>
                </c:pt>
                <c:pt idx="4">
                  <c:v>467</c:v>
                </c:pt>
                <c:pt idx="5">
                  <c:v>#N/A</c:v>
                </c:pt>
                <c:pt idx="6">
                  <c:v>#N/A</c:v>
                </c:pt>
                <c:pt idx="7">
                  <c:v>521</c:v>
                </c:pt>
                <c:pt idx="8">
                  <c:v>#N/A</c:v>
                </c:pt>
                <c:pt idx="9">
                  <c:v>#N/A</c:v>
                </c:pt>
                <c:pt idx="10">
                  <c:v>581</c:v>
                </c:pt>
                <c:pt idx="11">
                  <c:v>#N/A</c:v>
                </c:pt>
                <c:pt idx="12">
                  <c:v>#N/A</c:v>
                </c:pt>
                <c:pt idx="13">
                  <c:v>605</c:v>
                </c:pt>
                <c:pt idx="14">
                  <c:v>#N/A</c:v>
                </c:pt>
              </c:numCache>
            </c:numRef>
          </c:val>
          <c:smooth val="0"/>
          <c:extLst>
            <c:ext xmlns:c16="http://schemas.microsoft.com/office/drawing/2014/chart" uri="{C3380CC4-5D6E-409C-BE32-E72D297353CC}">
              <c16:uniqueId val="{00000008-3022-4712-81A5-7248D664C7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13174</c:v>
                </c:pt>
                <c:pt idx="5">
                  <c:v>13587</c:v>
                </c:pt>
                <c:pt idx="8">
                  <c:v>13228</c:v>
                </c:pt>
                <c:pt idx="11">
                  <c:v>13541</c:v>
                </c:pt>
                <c:pt idx="14">
                  <c:v>13705</c:v>
                </c:pt>
              </c:numCache>
            </c:numRef>
          </c:val>
          <c:extLst>
            <c:ext xmlns:c16="http://schemas.microsoft.com/office/drawing/2014/chart" uri="{C3380CC4-5D6E-409C-BE32-E72D297353CC}">
              <c16:uniqueId val="{00000000-BABC-49C1-BF25-4EE24C3163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ABC-49C1-BF25-4EE24C3163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1919</c:v>
                </c:pt>
                <c:pt idx="5">
                  <c:v>2611</c:v>
                </c:pt>
                <c:pt idx="8">
                  <c:v>3019</c:v>
                </c:pt>
                <c:pt idx="11">
                  <c:v>3275</c:v>
                </c:pt>
                <c:pt idx="14">
                  <c:v>2936</c:v>
                </c:pt>
              </c:numCache>
            </c:numRef>
          </c:val>
          <c:extLst>
            <c:ext xmlns:c16="http://schemas.microsoft.com/office/drawing/2014/chart" uri="{C3380CC4-5D6E-409C-BE32-E72D297353CC}">
              <c16:uniqueId val="{00000002-BABC-49C1-BF25-4EE24C3163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BC-49C1-BF25-4EE24C3163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BC-49C1-BF25-4EE24C3163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BC-49C1-BF25-4EE24C3163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2189</c:v>
                </c:pt>
                <c:pt idx="3">
                  <c:v>2177</c:v>
                </c:pt>
                <c:pt idx="6">
                  <c:v>2209</c:v>
                </c:pt>
                <c:pt idx="9">
                  <c:v>2152</c:v>
                </c:pt>
                <c:pt idx="12">
                  <c:v>2138</c:v>
                </c:pt>
              </c:numCache>
            </c:numRef>
          </c:val>
          <c:extLst>
            <c:ext xmlns:c16="http://schemas.microsoft.com/office/drawing/2014/chart" uri="{C3380CC4-5D6E-409C-BE32-E72D297353CC}">
              <c16:uniqueId val="{00000006-BABC-49C1-BF25-4EE24C3163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232</c:v>
                </c:pt>
                <c:pt idx="3">
                  <c:v>278</c:v>
                </c:pt>
                <c:pt idx="6">
                  <c:v>243</c:v>
                </c:pt>
                <c:pt idx="9">
                  <c:v>697</c:v>
                </c:pt>
                <c:pt idx="12">
                  <c:v>1634</c:v>
                </c:pt>
              </c:numCache>
            </c:numRef>
          </c:val>
          <c:extLst>
            <c:ext xmlns:c16="http://schemas.microsoft.com/office/drawing/2014/chart" uri="{C3380CC4-5D6E-409C-BE32-E72D297353CC}">
              <c16:uniqueId val="{00000007-BABC-49C1-BF25-4EE24C3163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7548</c:v>
                </c:pt>
                <c:pt idx="3">
                  <c:v>7361</c:v>
                </c:pt>
                <c:pt idx="6">
                  <c:v>7140</c:v>
                </c:pt>
                <c:pt idx="9">
                  <c:v>7218</c:v>
                </c:pt>
                <c:pt idx="12">
                  <c:v>8027</c:v>
                </c:pt>
              </c:numCache>
            </c:numRef>
          </c:val>
          <c:extLst>
            <c:ext xmlns:c16="http://schemas.microsoft.com/office/drawing/2014/chart" uri="{C3380CC4-5D6E-409C-BE32-E72D297353CC}">
              <c16:uniqueId val="{00000008-BABC-49C1-BF25-4EE24C3163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ABC-49C1-BF25-4EE24C3163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14383</c:v>
                </c:pt>
                <c:pt idx="3">
                  <c:v>15165</c:v>
                </c:pt>
                <c:pt idx="6">
                  <c:v>15555</c:v>
                </c:pt>
                <c:pt idx="9">
                  <c:v>15530</c:v>
                </c:pt>
                <c:pt idx="12">
                  <c:v>15103</c:v>
                </c:pt>
              </c:numCache>
            </c:numRef>
          </c:val>
          <c:extLst>
            <c:ext xmlns:c16="http://schemas.microsoft.com/office/drawing/2014/chart" uri="{C3380CC4-5D6E-409C-BE32-E72D297353CC}">
              <c16:uniqueId val="{0000000A-BABC-49C1-BF25-4EE24C3163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9260</c:v>
                </c:pt>
                <c:pt idx="2">
                  <c:v>#N/A</c:v>
                </c:pt>
                <c:pt idx="3">
                  <c:v>#N/A</c:v>
                </c:pt>
                <c:pt idx="4">
                  <c:v>8783</c:v>
                </c:pt>
                <c:pt idx="5">
                  <c:v>#N/A</c:v>
                </c:pt>
                <c:pt idx="6">
                  <c:v>#N/A</c:v>
                </c:pt>
                <c:pt idx="7">
                  <c:v>8900</c:v>
                </c:pt>
                <c:pt idx="8">
                  <c:v>#N/A</c:v>
                </c:pt>
                <c:pt idx="9">
                  <c:v>#N/A</c:v>
                </c:pt>
                <c:pt idx="10">
                  <c:v>8780</c:v>
                </c:pt>
                <c:pt idx="11">
                  <c:v>#N/A</c:v>
                </c:pt>
                <c:pt idx="12">
                  <c:v>#N/A</c:v>
                </c:pt>
                <c:pt idx="13">
                  <c:v>10260</c:v>
                </c:pt>
                <c:pt idx="14">
                  <c:v>#N/A</c:v>
                </c:pt>
              </c:numCache>
            </c:numRef>
          </c:val>
          <c:smooth val="0"/>
          <c:extLst>
            <c:ext xmlns:c16="http://schemas.microsoft.com/office/drawing/2014/chart" uri="{C3380CC4-5D6E-409C-BE32-E72D297353CC}">
              <c16:uniqueId val="{0000000B-BABC-49C1-BF25-4EE24C3163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1808</c:v>
                </c:pt>
                <c:pt idx="1">
                  <c:v>2023</c:v>
                </c:pt>
                <c:pt idx="2">
                  <c:v>1692</c:v>
                </c:pt>
              </c:numCache>
            </c:numRef>
          </c:val>
          <c:extLst>
            <c:ext xmlns:c16="http://schemas.microsoft.com/office/drawing/2014/chart" uri="{C3380CC4-5D6E-409C-BE32-E72D297353CC}">
              <c16:uniqueId val="{00000000-C3C4-4D45-9A95-D4268D0FEE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391</c:v>
                </c:pt>
                <c:pt idx="1">
                  <c:v>426</c:v>
                </c:pt>
                <c:pt idx="2">
                  <c:v>448</c:v>
                </c:pt>
              </c:numCache>
            </c:numRef>
          </c:val>
          <c:extLst>
            <c:ext xmlns:c16="http://schemas.microsoft.com/office/drawing/2014/chart" uri="{C3380CC4-5D6E-409C-BE32-E72D297353CC}">
              <c16:uniqueId val="{00000001-C3C4-4D45-9A95-D4268D0FEE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439</c:v>
                </c:pt>
                <c:pt idx="1">
                  <c:v>459</c:v>
                </c:pt>
                <c:pt idx="2">
                  <c:v>465</c:v>
                </c:pt>
              </c:numCache>
            </c:numRef>
          </c:val>
          <c:extLst>
            <c:ext xmlns:c16="http://schemas.microsoft.com/office/drawing/2014/chart" uri="{C3380CC4-5D6E-409C-BE32-E72D297353CC}">
              <c16:uniqueId val="{00000002-C3C4-4D45-9A95-D4268D0FEE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愛知県弥富市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は減少傾向にあったが、令和４年度以降は庁舎建設事業債や火葬場整備事業債による元金償還金の増加等により実質公債費比率の分子は増加している。今後については、公共施設の長寿命化等の大型事業や海部南部消防組合の庁舎建設事業等に係る地方債により今後も増加することが見込まれ、積極的な財源確保及び行政コストの削減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愛知県弥富市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は、海部南部消防組合の庁舎建設事業債を要因とする組合等負担等見込額の増加、繰出基準に基づく公営企業債等繰入見込額の増加を要因として増加した。また、充当可能財源等については、積立金の減少及び取崩し等による充当可能基金の減少を主な要因として減少したため、将来負担比率の分子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1,480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控えている小中学校の長寿命化改良事業や集約化事業等により地方債の発行額は増加し、充当可能基金の増加も見込めないことから、将来負担比率は上昇することを想定し、将来世代の負担を過大なものにしないために、行政改革実施計画に基づき、事務事業の合理化・効率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愛知県弥富市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令和６年度当初予算においては、財政調整基金約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610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百万円、減債基金</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百万円、その他特定目的金約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百万円を取り崩す予定であったが、令和５年度からの繰越金や市税の増額補正や地方特例交付金等の影響もあり、最終的には財政調整基金約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百万円、減債基金</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百万円の取崩しにとどめることができた。なお、令和６年においては財政調整基金の積立は行えておらず、結果として、基金全体として</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303</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今後も老朽化した公共施設の長寿命化等が控えているため、公共施設の集約化・複合化・廃止等を踏まえた公共施設等の適正管理を行いながら、基金全体の管理運営に努める。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：庁舎、学校その他の公共施設の整備</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・森林環境譲与税基金：木材利用の促進</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・三ツ又池保全基金　：市内の公園である三ツ又池公園の保全</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・地域福祉振興基金　：福祉活動の促進</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・森林環境譲与税基金：令和６年度においては取り崩さず、公共施設整備の際の木材利用のため、令和６年度の森林環境譲与税を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・三ツ又池保全基金　：三ツ又池公園維持管理費として</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：公共施設再配置計画に基づき、施設の長寿命化や集約化・複合化・廃止等に充てる方針である。</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・森林環境譲与税基金：公共施設の長寿命化等の際に充てる方針である。</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・地域福祉振興基金　：福祉施設の修繕に充てる方針である。</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・三ツ又池保全基金　：今後は公園の維持管理費用のため、毎年積み立てる方針である。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令和５年度からの繰越金や市税の増額補正等の影響もあったものの、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百万円を財政調整基金から取崩しを行った。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継続的に増加している障害福祉サービス等の扶助費や介護保険、後期高齢者医療特別会計への繰出金だけでなく、公共施設の長寿命化等の事業も控えているため、人件費や物件費増加の抑制に努め、事業見直し等の行財政改革の推進により、標準財政規模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％を下回らないような慎重な財政運営に努める。</a:t>
          </a:r>
        </a:p>
        <a:p>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令和６年度は、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百万円の取崩しがあったものの、普通交付税の臨時財政対策債償還基金費分</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百万円を積み立てることで増加した。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庁舎整備事業債の元金償還が本格化し、今後も公共施設の長寿命化等も控えていることから公債費は増加する見込みである。しかし、目下の財政状況では基金残高を増加させることは厳しい状況である。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43,534
40,747
49.26
18,638,321
17,824,666
790,164
11,706,191
15,102,899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基準財政収入額は固定資産税の増加</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主な要因として増加したものの、基準財政需要額についても</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臨時経済対策費及び</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給与改定費の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増加並びに</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臨時財政対策債の振替率の減少に伴い増加したため、単年度の財政力指数は前年と同じ</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となり、増減には至らなかった。３か年平均についても、前年度と同じ</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にとどまった。今後、大規模な物流倉庫の新設等による固定資産税等の増加により、基準財政収入額の増加が見込まれる。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88900</xdr:rowOff>
    </xdr:from>
    <xdr:to>
      <xdr:col>23</xdr:col>
      <xdr:colOff>133350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26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54428</xdr:rowOff>
    </xdr:from>
    <xdr:to>
      <xdr:col>19</xdr:col>
      <xdr:colOff>133350</xdr:colOff>
      <xdr:row>36</xdr:row>
      <xdr:rowOff>88900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2266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19957</xdr:rowOff>
    </xdr:from>
    <xdr:to>
      <xdr:col>15</xdr:col>
      <xdr:colOff>82550</xdr:colOff>
      <xdr:row>36</xdr:row>
      <xdr:rowOff>54428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1921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156936</xdr:rowOff>
    </xdr:from>
    <xdr:to>
      <xdr:col>11</xdr:col>
      <xdr:colOff>31750</xdr:colOff>
      <xdr:row>36</xdr:row>
      <xdr:rowOff>19957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1576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130827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38100</xdr:rowOff>
    </xdr:from>
    <xdr:to>
      <xdr:col>19</xdr:col>
      <xdr:colOff>184150</xdr:colOff>
      <xdr:row>36</xdr:row>
      <xdr:rowOff>139700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149877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3628</xdr:rowOff>
    </xdr:from>
    <xdr:to>
      <xdr:col>15</xdr:col>
      <xdr:colOff>133350</xdr:colOff>
      <xdr:row>36</xdr:row>
      <xdr:rowOff>105228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115405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140607</xdr:rowOff>
    </xdr:from>
    <xdr:to>
      <xdr:col>11</xdr:col>
      <xdr:colOff>82550</xdr:colOff>
      <xdr:row>36</xdr:row>
      <xdr:rowOff>70757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80934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106136</xdr:rowOff>
    </xdr:from>
    <xdr:to>
      <xdr:col>7</xdr:col>
      <xdr:colOff>31750</xdr:colOff>
      <xdr:row>36</xdr:row>
      <xdr:rowOff>36286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1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46463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の増加等により経常収支比率の分母となる収入は増加したものの、給与改定による人件費や扶助費の増加、特別会計に対する繰出金の増加を主な要因として、分子となる経常経費充当一般財源等は収入以上に増加した。その結果、経常収支比率は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ポイント上昇した。今後、市税等の影響にもよるが、人件費や扶助費の増加が見込まれ、経常収支比率の上昇が見込まれる。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15494</xdr:rowOff>
    </xdr:from>
    <xdr:to>
      <xdr:col>23</xdr:col>
      <xdr:colOff>133350</xdr:colOff>
      <xdr:row>62</xdr:row>
      <xdr:rowOff>136144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4539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62</xdr:row>
      <xdr:rowOff>15494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1991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83312</xdr:rowOff>
    </xdr:from>
    <xdr:to>
      <xdr:col>15</xdr:col>
      <xdr:colOff>82550</xdr:colOff>
      <xdr:row>61</xdr:row>
      <xdr:rowOff>61468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37031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83312</xdr:rowOff>
    </xdr:from>
    <xdr:to>
      <xdr:col>11</xdr:col>
      <xdr:colOff>31750</xdr:colOff>
      <xdr:row>61</xdr:row>
      <xdr:rowOff>104902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7031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101871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136144</xdr:rowOff>
    </xdr:from>
    <xdr:to>
      <xdr:col>19</xdr:col>
      <xdr:colOff>184150</xdr:colOff>
      <xdr:row>62</xdr:row>
      <xdr:rowOff>66294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76471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10668</xdr:rowOff>
    </xdr:from>
    <xdr:to>
      <xdr:col>15</xdr:col>
      <xdr:colOff>133350</xdr:colOff>
      <xdr:row>61</xdr:row>
      <xdr:rowOff>112268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122445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32512</xdr:rowOff>
    </xdr:from>
    <xdr:to>
      <xdr:col>11</xdr:col>
      <xdr:colOff>82550</xdr:colOff>
      <xdr:row>60</xdr:row>
      <xdr:rowOff>134112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144289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54102</xdr:rowOff>
    </xdr:from>
    <xdr:to>
      <xdr:col>7</xdr:col>
      <xdr:colOff>31750</xdr:colOff>
      <xdr:row>61</xdr:row>
      <xdr:rowOff>155702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165879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総合体育館特定天井撤去事業が完了したことにより物件費が大幅に減少したものの、人件費においては給与改定等により増加し、維持管理費においては都市計画に係る費用が増加しているため、前年度から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7,018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た。合併団体であることから、類似公共施設が多く、施設に係る人件費、維持管理費については削減できず、年々増加傾向にある。今後、公共施設の集約化・複合化・廃止等を踏まえた公共施設等の適正管理を行うことで、人件費や物件費増加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146625</xdr:rowOff>
    </xdr:from>
    <xdr:to>
      <xdr:col>23</xdr:col>
      <xdr:colOff>133350</xdr:colOff>
      <xdr:row>82</xdr:row>
      <xdr:rowOff>163561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05525"/>
          <a:ext cx="838200" cy="1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146625</xdr:rowOff>
    </xdr:from>
    <xdr:to>
      <xdr:col>19</xdr:col>
      <xdr:colOff>133350</xdr:colOff>
      <xdr:row>82</xdr:row>
      <xdr:rowOff>146988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05525"/>
          <a:ext cx="8890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141160</xdr:rowOff>
    </xdr:from>
    <xdr:to>
      <xdr:col>15</xdr:col>
      <xdr:colOff>82550</xdr:colOff>
      <xdr:row>82</xdr:row>
      <xdr:rowOff>146988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00060"/>
          <a:ext cx="889000" cy="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130967</xdr:rowOff>
    </xdr:from>
    <xdr:to>
      <xdr:col>11</xdr:col>
      <xdr:colOff>31750</xdr:colOff>
      <xdr:row>82</xdr:row>
      <xdr:rowOff>141160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89867"/>
          <a:ext cx="889000" cy="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160175</xdr:rowOff>
    </xdr:from>
    <xdr:to>
      <xdr:col>7</xdr:col>
      <xdr:colOff>31750</xdr:colOff>
      <xdr:row>83</xdr:row>
      <xdr:rowOff>90325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75102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112761</xdr:rowOff>
    </xdr:from>
    <xdr:to>
      <xdr:col>23</xdr:col>
      <xdr:colOff>184150</xdr:colOff>
      <xdr:row>83</xdr:row>
      <xdr:rowOff>42911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34038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9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95825</xdr:rowOff>
    </xdr:from>
    <xdr:to>
      <xdr:col>19</xdr:col>
      <xdr:colOff>184150</xdr:colOff>
      <xdr:row>83</xdr:row>
      <xdr:rowOff>25975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36152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23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96188</xdr:rowOff>
    </xdr:from>
    <xdr:to>
      <xdr:col>15</xdr:col>
      <xdr:colOff>133350</xdr:colOff>
      <xdr:row>83</xdr:row>
      <xdr:rowOff>26338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5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36515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2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90360</xdr:rowOff>
    </xdr:from>
    <xdr:to>
      <xdr:col>11</xdr:col>
      <xdr:colOff>82550</xdr:colOff>
      <xdr:row>83</xdr:row>
      <xdr:rowOff>20510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30687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1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80167</xdr:rowOff>
    </xdr:from>
    <xdr:to>
      <xdr:col>7</xdr:col>
      <xdr:colOff>31750</xdr:colOff>
      <xdr:row>83</xdr:row>
      <xdr:rowOff>10317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20494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経験年数階層間の異動が増加要因となり、高い水準となっている。年齢層の偏りやポスト管理を意識しつつ、類似団体平均を超えていることも踏まえ、引き続き給与の適正化に努めていく。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133350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464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84</xdr:row>
      <xdr:rowOff>168729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46464"/>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54627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8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151691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82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32856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15620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32856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本市は市立保育所数が多く、例年若年保育士の離職人数と新規採用人数のバランスをとることに苦慮しており、人口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人当たり職員数は類似団体平均を下回っている状況である。業務量調査により全業務の可視化を図り、定員管理計画に基づき、適正な定員管理を行うことで行政サービスの質の維持に努める。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4487</xdr:rowOff>
    </xdr:from>
    <xdr:to>
      <xdr:col>81</xdr:col>
      <xdr:colOff>44450</xdr:colOff>
      <xdr:row>60</xdr:row>
      <xdr:rowOff>5693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91487"/>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3683</xdr:rowOff>
    </xdr:from>
    <xdr:to>
      <xdr:col>77</xdr:col>
      <xdr:colOff>44450</xdr:colOff>
      <xdr:row>60</xdr:row>
      <xdr:rowOff>4487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90683"/>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169905</xdr:rowOff>
    </xdr:from>
    <xdr:to>
      <xdr:col>72</xdr:col>
      <xdr:colOff>203200</xdr:colOff>
      <xdr:row>60</xdr:row>
      <xdr:rowOff>3683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85455"/>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168296</xdr:rowOff>
    </xdr:from>
    <xdr:to>
      <xdr:col>68</xdr:col>
      <xdr:colOff>152400</xdr:colOff>
      <xdr:row>59</xdr:row>
      <xdr:rowOff>169905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83846"/>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166963</xdr:rowOff>
    </xdr:from>
    <xdr:to>
      <xdr:col>64</xdr:col>
      <xdr:colOff>152400</xdr:colOff>
      <xdr:row>60</xdr:row>
      <xdr:rowOff>97113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81890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126343</xdr:rowOff>
    </xdr:from>
    <xdr:to>
      <xdr:col>81</xdr:col>
      <xdr:colOff>95250</xdr:colOff>
      <xdr:row>60</xdr:row>
      <xdr:rowOff>56493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47620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6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125137</xdr:rowOff>
    </xdr:from>
    <xdr:to>
      <xdr:col>77</xdr:col>
      <xdr:colOff>95250</xdr:colOff>
      <xdr:row>60</xdr:row>
      <xdr:rowOff>55287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65464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09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124333</xdr:rowOff>
    </xdr:from>
    <xdr:to>
      <xdr:col>73</xdr:col>
      <xdr:colOff>44450</xdr:colOff>
      <xdr:row>60</xdr:row>
      <xdr:rowOff>54483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64660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0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119105</xdr:rowOff>
    </xdr:from>
    <xdr:to>
      <xdr:col>68</xdr:col>
      <xdr:colOff>203200</xdr:colOff>
      <xdr:row>60</xdr:row>
      <xdr:rowOff>49255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59432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0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117496</xdr:rowOff>
    </xdr:from>
    <xdr:to>
      <xdr:col>64</xdr:col>
      <xdr:colOff>152400</xdr:colOff>
      <xdr:row>60</xdr:row>
      <xdr:rowOff>47646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3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57823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0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庁舎建設事業債による元金償還金の増加等により、単年度における実質公債費比率は増加傾向にあり、令和５年度に</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ポイント増加し、令和６年度においても</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同数値となった。今後も、海部南部消防署建設の元金償還が始まることや自由通路等整備事業等執行中の大型事業により公債費は増加傾向にあるため、事業の取捨選択を明確にし、限られた財政資源を最大限に活用し、持続可能な行財政運営に努める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57150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977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39</xdr:row>
      <xdr:rowOff>11188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97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22678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977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22678</xdr:rowOff>
    </xdr:from>
    <xdr:to>
      <xdr:col>68</xdr:col>
      <xdr:colOff>152400</xdr:colOff>
      <xdr:row>39</xdr:row>
      <xdr:rowOff>57150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0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は増加したものの、財政調整基金及び減債基金の取崩しによって充当可能基金が減少しており、また、海部南部消防組合庁舎建設事業債の発行により将来負担額も増加したことも要因となり、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や類似団体平均よりかい離した状況が続いており、今後も公共施設の長寿命化改良事業や自由通路等整備事業等の大型事業により、比率が更に上昇することが見込まれることから、事業開始時期や事務見直し等の行財政改革の推進によ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75777</xdr:rowOff>
    </xdr:from>
    <xdr:to>
      <xdr:col>81</xdr:col>
      <xdr:colOff>44450</xdr:colOff>
      <xdr:row>21</xdr:row>
      <xdr:rowOff>49107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50477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75777</xdr:rowOff>
    </xdr:from>
    <xdr:to>
      <xdr:col>77</xdr:col>
      <xdr:colOff>44450</xdr:colOff>
      <xdr:row>20</xdr:row>
      <xdr:rowOff>121355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504777"/>
          <a:ext cx="889000" cy="4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87842</xdr:rowOff>
    </xdr:from>
    <xdr:to>
      <xdr:col>72</xdr:col>
      <xdr:colOff>203200</xdr:colOff>
      <xdr:row>20</xdr:row>
      <xdr:rowOff>121355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516842"/>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87842</xdr:rowOff>
    </xdr:from>
    <xdr:to>
      <xdr:col>68</xdr:col>
      <xdr:colOff>152400</xdr:colOff>
      <xdr:row>21</xdr:row>
      <xdr:rowOff>41063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516842"/>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169757</xdr:rowOff>
    </xdr:from>
    <xdr:to>
      <xdr:col>81</xdr:col>
      <xdr:colOff>95250</xdr:colOff>
      <xdr:row>21</xdr:row>
      <xdr:rowOff>99907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59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141834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57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24977</xdr:rowOff>
    </xdr:from>
    <xdr:to>
      <xdr:col>77</xdr:col>
      <xdr:colOff>95250</xdr:colOff>
      <xdr:row>20</xdr:row>
      <xdr:rowOff>126577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4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111354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54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70555</xdr:rowOff>
    </xdr:from>
    <xdr:to>
      <xdr:col>73</xdr:col>
      <xdr:colOff>44450</xdr:colOff>
      <xdr:row>21</xdr:row>
      <xdr:rowOff>705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156932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8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37042</xdr:rowOff>
    </xdr:from>
    <xdr:to>
      <xdr:col>68</xdr:col>
      <xdr:colOff>203200</xdr:colOff>
      <xdr:row>20</xdr:row>
      <xdr:rowOff>138642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4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123419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55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161713</xdr:rowOff>
    </xdr:from>
    <xdr:to>
      <xdr:col>64</xdr:col>
      <xdr:colOff>152400</xdr:colOff>
      <xdr:row>21</xdr:row>
      <xdr:rowOff>91863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5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76640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67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43,534
40,747
49.26
18,638,321
17,824,666
790,164
11,706,191
15,102,899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国家公務員の給与改定に準じた地方公務員の給与改定が行われ、賞与の支給率が引き上げられたこと等により前年度から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今後も人件費増加の抑制のため、市立保育所の民営化やＤＸ推進による事務処理の効率化等を推進していく。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124714</xdr:rowOff>
    </xdr:from>
    <xdr:to>
      <xdr:col>24</xdr:col>
      <xdr:colOff>25400</xdr:colOff>
      <xdr:row>38</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83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4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40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09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予防接種委託料の増加や小学校の教科書改定による指導教科書購入費等が主な要因となり、前年度より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ポイント増加した。本市は合併団体であることから、類似公共施設が多いため、今後は公共施設の集約化・複合化・廃止等を踏まえた公共施設等の適正管理を行うことで、物件費増加の抑制に努める。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49276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650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21844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65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16</xdr:row>
      <xdr:rowOff>21844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918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15</xdr:row>
      <xdr:rowOff>165862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918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142003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57421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00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57421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155719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29989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制度改正による支給事業拡大や多子加算の増額による児童手当の増加、介護給付費・訓練等給付費の増加により前年度から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値を超えるものであった。精神障害者医療助成費や介護給付費・訓練等給付費といった障害者自立支援事業が年々増加を続けており、今後も増加が見込まれるため、適正な資格審査の実施や市単独の扶助制度の見直しなどにより安定した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7257</xdr:rowOff>
    </xdr:from>
    <xdr:to>
      <xdr:col>24</xdr:col>
      <xdr:colOff>25400</xdr:colOff>
      <xdr:row>58</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513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58</xdr:row>
      <xdr:rowOff>7257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316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58965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56</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127907</xdr:rowOff>
    </xdr:from>
    <xdr:to>
      <xdr:col>20</xdr:col>
      <xdr:colOff>38100</xdr:colOff>
      <xdr:row>58</xdr:row>
      <xdr:rowOff>58057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高齢化に伴い介護、後期高齢者医療に係る経費は増加が見込まれることからも、一般会計からの繰出金を抑制するため、財源の確保に努めるとともに各事業の効率的な運営を図る。また、維持補修費についても、維持補修の範囲では収まらない大規模改修等が必要な公共施設が今後控えているため、公共施設等の適正管理を行う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158750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80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57</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ポイント増加し、全国平均と比較すると</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ポイントのかい離があるため、事業費補助金等の見直しを行い、経費の削減に努める。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37</xdr:row>
      <xdr:rowOff>152146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729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129286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45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22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110998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226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火葬場整備事業に係る元金償還が増加したものの、平成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年度の臨時財政対策債の償還が終了したことが主な減少要因となって、前年度より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今後も公共施設の長寿命化改良事業に係る元金償還が始まることにより増加が見込まれるため、交付税措置のある地方債の活用等により、将来の財政的負担が大きくならないよう適切な地方債の発行・管理に努める。　</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80</xdr:row>
      <xdr:rowOff>168148</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30836"/>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140225</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168148</xdr:rowOff>
    </xdr:from>
    <xdr:to>
      <xdr:col>24</xdr:col>
      <xdr:colOff>114300</xdr:colOff>
      <xdr:row>80</xdr:row>
      <xdr:rowOff>168148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69850</xdr:rowOff>
    </xdr:from>
    <xdr:to>
      <xdr:col>24</xdr:col>
      <xdr:colOff>25400</xdr:colOff>
      <xdr:row>73</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585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69850</xdr:rowOff>
    </xdr:from>
    <xdr:to>
      <xdr:col>19</xdr:col>
      <xdr:colOff>187325</xdr:colOff>
      <xdr:row>73</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585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149860</xdr:rowOff>
    </xdr:from>
    <xdr:to>
      <xdr:col>15</xdr:col>
      <xdr:colOff>98425</xdr:colOff>
      <xdr:row>73</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494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763</xdr:rowOff>
    </xdr:from>
    <xdr:to>
      <xdr:col>15</xdr:col>
      <xdr:colOff>149225</xdr:colOff>
      <xdr:row>77</xdr:row>
      <xdr:rowOff>102363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87140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149860</xdr:rowOff>
    </xdr:from>
    <xdr:to>
      <xdr:col>11</xdr:col>
      <xdr:colOff>9525</xdr:colOff>
      <xdr:row>73</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494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108204</xdr:rowOff>
    </xdr:from>
    <xdr:to>
      <xdr:col>11</xdr:col>
      <xdr:colOff>60325</xdr:colOff>
      <xdr:row>77</xdr:row>
      <xdr:rowOff>38354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23131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77995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19050</xdr:rowOff>
    </xdr:from>
    <xdr:to>
      <xdr:col>24</xdr:col>
      <xdr:colOff>76200</xdr:colOff>
      <xdr:row>73</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99077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64770</xdr:rowOff>
    </xdr:from>
    <xdr:to>
      <xdr:col>20</xdr:col>
      <xdr:colOff>38100</xdr:colOff>
      <xdr:row>73</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19050</xdr:rowOff>
    </xdr:from>
    <xdr:to>
      <xdr:col>15</xdr:col>
      <xdr:colOff>149225</xdr:colOff>
      <xdr:row>73</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99060</xdr:rowOff>
    </xdr:from>
    <xdr:to>
      <xdr:col>11</xdr:col>
      <xdr:colOff>60325</xdr:colOff>
      <xdr:row>73</xdr:row>
      <xdr:rowOff>29210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21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19050</xdr:rowOff>
    </xdr:from>
    <xdr:to>
      <xdr:col>6</xdr:col>
      <xdr:colOff>171450</xdr:colOff>
      <xdr:row>73</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市税の増加により経常一般財源等が増加したものの、人件費や扶助費の増加により経常的経費が増加したため、前年度より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今後も経常的経費においては、給与改定等による人件費の増加や介護、後期高齢者医療に係る扶助費の増加が見込まれるため、事業見直し等の行財政改革の推進により経常経費の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19558</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56410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94996</xdr:rowOff>
    </xdr:from>
    <xdr:to>
      <xdr:col>78</xdr:col>
      <xdr:colOff>69850</xdr:colOff>
      <xdr:row>79</xdr:row>
      <xdr:rowOff>19558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4680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94996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72085"/>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37208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105918</xdr:rowOff>
    </xdr:from>
    <xdr:to>
      <xdr:col>82</xdr:col>
      <xdr:colOff>158750</xdr:colOff>
      <xdr:row>80</xdr:row>
      <xdr:rowOff>36068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77995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44196</xdr:rowOff>
    </xdr:from>
    <xdr:to>
      <xdr:col>74</xdr:col>
      <xdr:colOff>31750</xdr:colOff>
      <xdr:row>78</xdr:row>
      <xdr:rowOff>145796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130573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85344</xdr:rowOff>
    </xdr:from>
    <xdr:to>
      <xdr:col>65</xdr:col>
      <xdr:colOff>53975</xdr:colOff>
      <xdr:row>79</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47516</xdr:rowOff>
    </xdr:from>
    <xdr:to>
      <xdr:col>29</xdr:col>
      <xdr:colOff>127000</xdr:colOff>
      <xdr:row>18</xdr:row>
      <xdr:rowOff>79653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81241"/>
          <a:ext cx="647700" cy="32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79653</xdr:rowOff>
    </xdr:from>
    <xdr:to>
      <xdr:col>26</xdr:col>
      <xdr:colOff>50800</xdr:colOff>
      <xdr:row>18</xdr:row>
      <xdr:rowOff>86763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13378"/>
          <a:ext cx="698500" cy="7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86763</xdr:rowOff>
    </xdr:from>
    <xdr:to>
      <xdr:col>22</xdr:col>
      <xdr:colOff>114300</xdr:colOff>
      <xdr:row>18</xdr:row>
      <xdr:rowOff>90413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20488"/>
          <a:ext cx="698500" cy="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90413</xdr:rowOff>
    </xdr:from>
    <xdr:to>
      <xdr:col>18</xdr:col>
      <xdr:colOff>177800</xdr:colOff>
      <xdr:row>18</xdr:row>
      <xdr:rowOff>101385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24138"/>
          <a:ext cx="698500" cy="10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21260</xdr:rowOff>
    </xdr:from>
    <xdr:to>
      <xdr:col>15</xdr:col>
      <xdr:colOff>101600</xdr:colOff>
      <xdr:row>18</xdr:row>
      <xdr:rowOff>122860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133037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168166</xdr:rowOff>
    </xdr:from>
    <xdr:to>
      <xdr:col>29</xdr:col>
      <xdr:colOff>177800</xdr:colOff>
      <xdr:row>18</xdr:row>
      <xdr:rowOff>98316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3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76743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3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28853</xdr:rowOff>
    </xdr:from>
    <xdr:to>
      <xdr:col>26</xdr:col>
      <xdr:colOff>101600</xdr:colOff>
      <xdr:row>18</xdr:row>
      <xdr:rowOff>130453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2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115230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48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35963</xdr:rowOff>
    </xdr:from>
    <xdr:to>
      <xdr:col>22</xdr:col>
      <xdr:colOff>165100</xdr:colOff>
      <xdr:row>18</xdr:row>
      <xdr:rowOff>137563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69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122340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5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39613</xdr:rowOff>
    </xdr:from>
    <xdr:to>
      <xdr:col>19</xdr:col>
      <xdr:colOff>38100</xdr:colOff>
      <xdr:row>18</xdr:row>
      <xdr:rowOff>141212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333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125990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50585</xdr:rowOff>
    </xdr:from>
    <xdr:to>
      <xdr:col>15</xdr:col>
      <xdr:colOff>101600</xdr:colOff>
      <xdr:row>18</xdr:row>
      <xdr:rowOff>152185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4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136962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7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166948</xdr:rowOff>
    </xdr:from>
    <xdr:to>
      <xdr:col>29</xdr:col>
      <xdr:colOff>127000</xdr:colOff>
      <xdr:row>37</xdr:row>
      <xdr:rowOff>178264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91648"/>
          <a:ext cx="647700" cy="1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178264</xdr:rowOff>
    </xdr:from>
    <xdr:to>
      <xdr:col>26</xdr:col>
      <xdr:colOff>50800</xdr:colOff>
      <xdr:row>37</xdr:row>
      <xdr:rowOff>205562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02964"/>
          <a:ext cx="698500" cy="27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205562</xdr:rowOff>
    </xdr:from>
    <xdr:to>
      <xdr:col>22</xdr:col>
      <xdr:colOff>114300</xdr:colOff>
      <xdr:row>37</xdr:row>
      <xdr:rowOff>230537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30262"/>
          <a:ext cx="698500" cy="24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207676</xdr:rowOff>
    </xdr:from>
    <xdr:to>
      <xdr:col>18</xdr:col>
      <xdr:colOff>177800</xdr:colOff>
      <xdr:row>37</xdr:row>
      <xdr:rowOff>230537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332376"/>
          <a:ext cx="698500" cy="22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158477</xdr:rowOff>
    </xdr:from>
    <xdr:to>
      <xdr:col>15</xdr:col>
      <xdr:colOff>101600</xdr:colOff>
      <xdr:row>37</xdr:row>
      <xdr:rowOff>88627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270254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8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116148</xdr:rowOff>
    </xdr:from>
    <xdr:to>
      <xdr:col>29</xdr:col>
      <xdr:colOff>177800</xdr:colOff>
      <xdr:row>37</xdr:row>
      <xdr:rowOff>217748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40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88225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1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127464</xdr:rowOff>
    </xdr:from>
    <xdr:to>
      <xdr:col>26</xdr:col>
      <xdr:colOff>101600</xdr:colOff>
      <xdr:row>37</xdr:row>
      <xdr:rowOff>229064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52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213841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38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154762</xdr:rowOff>
    </xdr:from>
    <xdr:to>
      <xdr:col>22</xdr:col>
      <xdr:colOff>165100</xdr:colOff>
      <xdr:row>37</xdr:row>
      <xdr:rowOff>256362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79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241139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6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179737</xdr:rowOff>
    </xdr:from>
    <xdr:to>
      <xdr:col>19</xdr:col>
      <xdr:colOff>38100</xdr:colOff>
      <xdr:row>37</xdr:row>
      <xdr:rowOff>281337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04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266114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156876</xdr:rowOff>
    </xdr:from>
    <xdr:to>
      <xdr:col>15</xdr:col>
      <xdr:colOff>101600</xdr:colOff>
      <xdr:row>37</xdr:row>
      <xdr:rowOff>258476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8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243253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6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43,534
40,747
49.26
18,638,321
17,824,666
790,164
11,706,191
15,102,899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62445</xdr:rowOff>
    </xdr:from>
    <xdr:to>
      <xdr:col>24</xdr:col>
      <xdr:colOff>63500</xdr:colOff>
      <xdr:row>37</xdr:row>
      <xdr:rowOff>90330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06095"/>
          <a:ext cx="838200" cy="2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90330</xdr:rowOff>
    </xdr:from>
    <xdr:to>
      <xdr:col>19</xdr:col>
      <xdr:colOff>177800</xdr:colOff>
      <xdr:row>37</xdr:row>
      <xdr:rowOff>92829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33980"/>
          <a:ext cx="8890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92829</xdr:rowOff>
    </xdr:from>
    <xdr:to>
      <xdr:col>15</xdr:col>
      <xdr:colOff>50800</xdr:colOff>
      <xdr:row>37</xdr:row>
      <xdr:rowOff>97504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36479"/>
          <a:ext cx="889000" cy="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97504</xdr:rowOff>
    </xdr:from>
    <xdr:to>
      <xdr:col>10</xdr:col>
      <xdr:colOff>114300</xdr:colOff>
      <xdr:row>37</xdr:row>
      <xdr:rowOff>105486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1154"/>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18514</xdr:rowOff>
    </xdr:from>
    <xdr:to>
      <xdr:col>6</xdr:col>
      <xdr:colOff>38100</xdr:colOff>
      <xdr:row>37</xdr:row>
      <xdr:rowOff>120114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136641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11645</xdr:rowOff>
    </xdr:from>
    <xdr:to>
      <xdr:col>24</xdr:col>
      <xdr:colOff>114300</xdr:colOff>
      <xdr:row>37</xdr:row>
      <xdr:rowOff>113245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109070</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8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39530</xdr:rowOff>
    </xdr:from>
    <xdr:to>
      <xdr:col>20</xdr:col>
      <xdr:colOff>38100</xdr:colOff>
      <xdr:row>37</xdr:row>
      <xdr:rowOff>141130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132257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7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42029</xdr:rowOff>
    </xdr:from>
    <xdr:to>
      <xdr:col>15</xdr:col>
      <xdr:colOff>101600</xdr:colOff>
      <xdr:row>37</xdr:row>
      <xdr:rowOff>143629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8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134756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7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46704</xdr:rowOff>
    </xdr:from>
    <xdr:to>
      <xdr:col>10</xdr:col>
      <xdr:colOff>165100</xdr:colOff>
      <xdr:row>37</xdr:row>
      <xdr:rowOff>148304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139431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8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54686</xdr:rowOff>
    </xdr:from>
    <xdr:to>
      <xdr:col>6</xdr:col>
      <xdr:colOff>38100</xdr:colOff>
      <xdr:row>37</xdr:row>
      <xdr:rowOff>156286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147414</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61464</xdr:rowOff>
    </xdr:from>
    <xdr:to>
      <xdr:col>24</xdr:col>
      <xdr:colOff>63500</xdr:colOff>
      <xdr:row>57</xdr:row>
      <xdr:rowOff>62378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3411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61464</xdr:rowOff>
    </xdr:from>
    <xdr:to>
      <xdr:col>19</xdr:col>
      <xdr:colOff>177800</xdr:colOff>
      <xdr:row>57</xdr:row>
      <xdr:rowOff>61651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34114"/>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61651</xdr:rowOff>
    </xdr:from>
    <xdr:to>
      <xdr:col>15</xdr:col>
      <xdr:colOff>50800</xdr:colOff>
      <xdr:row>57</xdr:row>
      <xdr:rowOff>64729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34301"/>
          <a:ext cx="889000" cy="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64729</xdr:rowOff>
    </xdr:from>
    <xdr:to>
      <xdr:col>10</xdr:col>
      <xdr:colOff>114300</xdr:colOff>
      <xdr:row>57</xdr:row>
      <xdr:rowOff>74773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37379"/>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94098</xdr:rowOff>
    </xdr:from>
    <xdr:to>
      <xdr:col>6</xdr:col>
      <xdr:colOff>38100</xdr:colOff>
      <xdr:row>57</xdr:row>
      <xdr:rowOff>24248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40775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11578</xdr:rowOff>
    </xdr:from>
    <xdr:to>
      <xdr:col>24</xdr:col>
      <xdr:colOff>114300</xdr:colOff>
      <xdr:row>57</xdr:row>
      <xdr:rowOff>113178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97955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9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10664</xdr:rowOff>
    </xdr:from>
    <xdr:to>
      <xdr:col>20</xdr:col>
      <xdr:colOff>38100</xdr:colOff>
      <xdr:row>57</xdr:row>
      <xdr:rowOff>112264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8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103391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7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10851</xdr:rowOff>
    </xdr:from>
    <xdr:to>
      <xdr:col>15</xdr:col>
      <xdr:colOff>101600</xdr:colOff>
      <xdr:row>57</xdr:row>
      <xdr:rowOff>112451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103578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13929</xdr:rowOff>
    </xdr:from>
    <xdr:to>
      <xdr:col>10</xdr:col>
      <xdr:colOff>165100</xdr:colOff>
      <xdr:row>57</xdr:row>
      <xdr:rowOff>115529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8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106656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7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23973</xdr:rowOff>
    </xdr:from>
    <xdr:to>
      <xdr:col>6</xdr:col>
      <xdr:colOff>38100</xdr:colOff>
      <xdr:row>57</xdr:row>
      <xdr:rowOff>125573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116700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8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117545</xdr:rowOff>
    </xdr:from>
    <xdr:to>
      <xdr:col>24</xdr:col>
      <xdr:colOff>63500</xdr:colOff>
      <xdr:row>78</xdr:row>
      <xdr:rowOff>118763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90645"/>
          <a:ext cx="8382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101981</xdr:rowOff>
    </xdr:from>
    <xdr:to>
      <xdr:col>19</xdr:col>
      <xdr:colOff>177800</xdr:colOff>
      <xdr:row>78</xdr:row>
      <xdr:rowOff>118763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75081"/>
          <a:ext cx="889000" cy="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101981</xdr:rowOff>
    </xdr:from>
    <xdr:to>
      <xdr:col>15</xdr:col>
      <xdr:colOff>50800</xdr:colOff>
      <xdr:row>78</xdr:row>
      <xdr:rowOff>113182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508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111334</xdr:rowOff>
    </xdr:from>
    <xdr:to>
      <xdr:col>10</xdr:col>
      <xdr:colOff>114300</xdr:colOff>
      <xdr:row>78</xdr:row>
      <xdr:rowOff>113182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84434"/>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66745</xdr:rowOff>
    </xdr:from>
    <xdr:to>
      <xdr:col>24</xdr:col>
      <xdr:colOff>114300</xdr:colOff>
      <xdr:row>78</xdr:row>
      <xdr:rowOff>168345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161129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67963</xdr:rowOff>
    </xdr:from>
    <xdr:to>
      <xdr:col>20</xdr:col>
      <xdr:colOff>38100</xdr:colOff>
      <xdr:row>78</xdr:row>
      <xdr:rowOff>169563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160690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51181</xdr:rowOff>
    </xdr:from>
    <xdr:to>
      <xdr:col>15</xdr:col>
      <xdr:colOff>101600</xdr:colOff>
      <xdr:row>78</xdr:row>
      <xdr:rowOff>152781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143908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62382</xdr:rowOff>
    </xdr:from>
    <xdr:to>
      <xdr:col>10</xdr:col>
      <xdr:colOff>165100</xdr:colOff>
      <xdr:row>78</xdr:row>
      <xdr:rowOff>163982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155109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60534</xdr:rowOff>
    </xdr:from>
    <xdr:to>
      <xdr:col>6</xdr:col>
      <xdr:colOff>38100</xdr:colOff>
      <xdr:row>78</xdr:row>
      <xdr:rowOff>162134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153261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99780</xdr:rowOff>
    </xdr:from>
    <xdr:to>
      <xdr:col>24</xdr:col>
      <xdr:colOff>63500</xdr:colOff>
      <xdr:row>98</xdr:row>
      <xdr:rowOff>18751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30430"/>
          <a:ext cx="838200" cy="9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18751</xdr:rowOff>
    </xdr:from>
    <xdr:to>
      <xdr:col>19</xdr:col>
      <xdr:colOff>177800</xdr:colOff>
      <xdr:row>98</xdr:row>
      <xdr:rowOff>61264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20851"/>
          <a:ext cx="889000" cy="4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157936</xdr:rowOff>
    </xdr:from>
    <xdr:to>
      <xdr:col>15</xdr:col>
      <xdr:colOff>50800</xdr:colOff>
      <xdr:row>98</xdr:row>
      <xdr:rowOff>61264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88586"/>
          <a:ext cx="889000" cy="7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157936</xdr:rowOff>
    </xdr:from>
    <xdr:to>
      <xdr:col>10</xdr:col>
      <xdr:colOff>114300</xdr:colOff>
      <xdr:row>98</xdr:row>
      <xdr:rowOff>140934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88586"/>
          <a:ext cx="889000" cy="15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xdr:rowOff>
    </xdr:from>
    <xdr:to>
      <xdr:col>6</xdr:col>
      <xdr:colOff>38100</xdr:colOff>
      <xdr:row>98</xdr:row>
      <xdr:rowOff>101640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118167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48980</xdr:rowOff>
    </xdr:from>
    <xdr:to>
      <xdr:col>24</xdr:col>
      <xdr:colOff>114300</xdr:colOff>
      <xdr:row>97</xdr:row>
      <xdr:rowOff>150580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7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135357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139401</xdr:rowOff>
    </xdr:from>
    <xdr:to>
      <xdr:col>20</xdr:col>
      <xdr:colOff>38100</xdr:colOff>
      <xdr:row>98</xdr:row>
      <xdr:rowOff>69551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7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60678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6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10464</xdr:rowOff>
    </xdr:from>
    <xdr:to>
      <xdr:col>15</xdr:col>
      <xdr:colOff>101600</xdr:colOff>
      <xdr:row>98</xdr:row>
      <xdr:rowOff>112064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103191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0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107136</xdr:rowOff>
    </xdr:from>
    <xdr:to>
      <xdr:col>10</xdr:col>
      <xdr:colOff>165100</xdr:colOff>
      <xdr:row>98</xdr:row>
      <xdr:rowOff>37286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3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28413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3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90134</xdr:rowOff>
    </xdr:from>
    <xdr:to>
      <xdr:col>6</xdr:col>
      <xdr:colOff>38100</xdr:colOff>
      <xdr:row>99</xdr:row>
      <xdr:rowOff>20284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9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11411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162777</xdr:rowOff>
    </xdr:from>
    <xdr:to>
      <xdr:col>55</xdr:col>
      <xdr:colOff>0</xdr:colOff>
      <xdr:row>37</xdr:row>
      <xdr:rowOff>165528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06427"/>
          <a:ext cx="838200" cy="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157638</xdr:rowOff>
    </xdr:from>
    <xdr:to>
      <xdr:col>50</xdr:col>
      <xdr:colOff>114300</xdr:colOff>
      <xdr:row>37</xdr:row>
      <xdr:rowOff>165528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01288"/>
          <a:ext cx="889000" cy="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148627</xdr:rowOff>
    </xdr:from>
    <xdr:to>
      <xdr:col>45</xdr:col>
      <xdr:colOff>177800</xdr:colOff>
      <xdr:row>37</xdr:row>
      <xdr:rowOff>157638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92277"/>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122833</xdr:rowOff>
    </xdr:from>
    <xdr:to>
      <xdr:col>41</xdr:col>
      <xdr:colOff>50800</xdr:colOff>
      <xdr:row>37</xdr:row>
      <xdr:rowOff>148627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23583"/>
          <a:ext cx="889000" cy="3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143482</xdr:rowOff>
    </xdr:from>
    <xdr:to>
      <xdr:col>36</xdr:col>
      <xdr:colOff>165100</xdr:colOff>
      <xdr:row>35</xdr:row>
      <xdr:rowOff>73632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90159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4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111977</xdr:rowOff>
    </xdr:from>
    <xdr:to>
      <xdr:col>55</xdr:col>
      <xdr:colOff>50800</xdr:colOff>
      <xdr:row>38</xdr:row>
      <xdr:rowOff>42128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556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26904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7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114728</xdr:rowOff>
    </xdr:from>
    <xdr:to>
      <xdr:col>50</xdr:col>
      <xdr:colOff>165100</xdr:colOff>
      <xdr:row>38</xdr:row>
      <xdr:rowOff>44878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5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36005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5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106838</xdr:rowOff>
    </xdr:from>
    <xdr:to>
      <xdr:col>46</xdr:col>
      <xdr:colOff>38100</xdr:colOff>
      <xdr:row>38</xdr:row>
      <xdr:rowOff>36988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28115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4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97827</xdr:rowOff>
    </xdr:from>
    <xdr:to>
      <xdr:col>41</xdr:col>
      <xdr:colOff>101600</xdr:colOff>
      <xdr:row>38</xdr:row>
      <xdr:rowOff>27977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19104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3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72033</xdr:rowOff>
    </xdr:from>
    <xdr:to>
      <xdr:col>36</xdr:col>
      <xdr:colOff>165100</xdr:colOff>
      <xdr:row>36</xdr:row>
      <xdr:rowOff>2183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164760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122363</xdr:rowOff>
    </xdr:from>
    <xdr:to>
      <xdr:col>55</xdr:col>
      <xdr:colOff>0</xdr:colOff>
      <xdr:row>57</xdr:row>
      <xdr:rowOff>144976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95013"/>
          <a:ext cx="838200" cy="2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75596</xdr:rowOff>
    </xdr:from>
    <xdr:to>
      <xdr:col>50</xdr:col>
      <xdr:colOff>114300</xdr:colOff>
      <xdr:row>57</xdr:row>
      <xdr:rowOff>122363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48246"/>
          <a:ext cx="889000" cy="4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75596</xdr:rowOff>
    </xdr:from>
    <xdr:to>
      <xdr:col>45</xdr:col>
      <xdr:colOff>177800</xdr:colOff>
      <xdr:row>57</xdr:row>
      <xdr:rowOff>139695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48246"/>
          <a:ext cx="889000" cy="6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139695</xdr:rowOff>
    </xdr:from>
    <xdr:to>
      <xdr:col>41</xdr:col>
      <xdr:colOff>50800</xdr:colOff>
      <xdr:row>58</xdr:row>
      <xdr:rowOff>17276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12345"/>
          <a:ext cx="889000" cy="4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29418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94176</xdr:rowOff>
    </xdr:from>
    <xdr:to>
      <xdr:col>55</xdr:col>
      <xdr:colOff>50800</xdr:colOff>
      <xdr:row>58</xdr:row>
      <xdr:rowOff>24326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6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9103</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71563</xdr:rowOff>
    </xdr:from>
    <xdr:to>
      <xdr:col>50</xdr:col>
      <xdr:colOff>165100</xdr:colOff>
      <xdr:row>58</xdr:row>
      <xdr:rowOff>1713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164290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3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24796</xdr:rowOff>
    </xdr:from>
    <xdr:to>
      <xdr:col>46</xdr:col>
      <xdr:colOff>38100</xdr:colOff>
      <xdr:row>57</xdr:row>
      <xdr:rowOff>126396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117523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9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88895</xdr:rowOff>
    </xdr:from>
    <xdr:to>
      <xdr:col>41</xdr:col>
      <xdr:colOff>101600</xdr:colOff>
      <xdr:row>58</xdr:row>
      <xdr:rowOff>19045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6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5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137926</xdr:rowOff>
    </xdr:from>
    <xdr:to>
      <xdr:col>36</xdr:col>
      <xdr:colOff>165100</xdr:colOff>
      <xdr:row>58</xdr:row>
      <xdr:rowOff>68076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59203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0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2043</xdr:rowOff>
    </xdr:from>
    <xdr:to>
      <xdr:col>55</xdr:col>
      <xdr:colOff>0</xdr:colOff>
      <xdr:row>78</xdr:row>
      <xdr:rowOff>7900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75143"/>
          <a:ext cx="838200" cy="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7900</xdr:rowOff>
    </xdr:from>
    <xdr:to>
      <xdr:col>50</xdr:col>
      <xdr:colOff>114300</xdr:colOff>
      <xdr:row>78</xdr:row>
      <xdr:rowOff>9496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81000"/>
          <a:ext cx="8890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9496</xdr:rowOff>
    </xdr:from>
    <xdr:to>
      <xdr:col>45</xdr:col>
      <xdr:colOff>177800</xdr:colOff>
      <xdr:row>78</xdr:row>
      <xdr:rowOff>10004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82596"/>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158606</xdr:rowOff>
    </xdr:from>
    <xdr:to>
      <xdr:col>41</xdr:col>
      <xdr:colOff>50800</xdr:colOff>
      <xdr:row>78</xdr:row>
      <xdr:rowOff>10004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60256"/>
          <a:ext cx="8890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23234</xdr:rowOff>
    </xdr:from>
    <xdr:to>
      <xdr:col>36</xdr:col>
      <xdr:colOff>165100</xdr:colOff>
      <xdr:row>77</xdr:row>
      <xdr:rowOff>124834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141361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122693</xdr:rowOff>
    </xdr:from>
    <xdr:to>
      <xdr:col>55</xdr:col>
      <xdr:colOff>50800</xdr:colOff>
      <xdr:row>78</xdr:row>
      <xdr:rowOff>52843</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2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37620</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3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128550</xdr:rowOff>
    </xdr:from>
    <xdr:to>
      <xdr:col>50</xdr:col>
      <xdr:colOff>165100</xdr:colOff>
      <xdr:row>78</xdr:row>
      <xdr:rowOff>58700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49827</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130146</xdr:rowOff>
    </xdr:from>
    <xdr:to>
      <xdr:col>46</xdr:col>
      <xdr:colOff>38100</xdr:colOff>
      <xdr:row>78</xdr:row>
      <xdr:rowOff>60296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3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51423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2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130654</xdr:rowOff>
    </xdr:from>
    <xdr:to>
      <xdr:col>41</xdr:col>
      <xdr:colOff>101600</xdr:colOff>
      <xdr:row>78</xdr:row>
      <xdr:rowOff>60804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3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51931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2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107806</xdr:rowOff>
    </xdr:from>
    <xdr:to>
      <xdr:col>36</xdr:col>
      <xdr:colOff>165100</xdr:colOff>
      <xdr:row>78</xdr:row>
      <xdr:rowOff>37956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0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29083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0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22913</xdr:rowOff>
    </xdr:from>
    <xdr:to>
      <xdr:col>55</xdr:col>
      <xdr:colOff>0</xdr:colOff>
      <xdr:row>97</xdr:row>
      <xdr:rowOff>47123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653563"/>
          <a:ext cx="838200" cy="2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22262</xdr:rowOff>
    </xdr:from>
    <xdr:to>
      <xdr:col>50</xdr:col>
      <xdr:colOff>114300</xdr:colOff>
      <xdr:row>97</xdr:row>
      <xdr:rowOff>22913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652912"/>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22262</xdr:rowOff>
    </xdr:from>
    <xdr:to>
      <xdr:col>45</xdr:col>
      <xdr:colOff>177800</xdr:colOff>
      <xdr:row>97</xdr:row>
      <xdr:rowOff>44489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652912"/>
          <a:ext cx="889000" cy="2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44489</xdr:rowOff>
    </xdr:from>
    <xdr:to>
      <xdr:col>41</xdr:col>
      <xdr:colOff>50800</xdr:colOff>
      <xdr:row>97</xdr:row>
      <xdr:rowOff>123349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675139"/>
          <a:ext cx="889000" cy="7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16667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3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167773</xdr:rowOff>
    </xdr:from>
    <xdr:to>
      <xdr:col>55</xdr:col>
      <xdr:colOff>50800</xdr:colOff>
      <xdr:row>97</xdr:row>
      <xdr:rowOff>97923</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62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146200</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60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143563</xdr:rowOff>
    </xdr:from>
    <xdr:to>
      <xdr:col>50</xdr:col>
      <xdr:colOff>165100</xdr:colOff>
      <xdr:row>97</xdr:row>
      <xdr:rowOff>73713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64840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142912</xdr:rowOff>
    </xdr:from>
    <xdr:to>
      <xdr:col>46</xdr:col>
      <xdr:colOff>38100</xdr:colOff>
      <xdr:row>97</xdr:row>
      <xdr:rowOff>73062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64189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9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165139</xdr:rowOff>
    </xdr:from>
    <xdr:to>
      <xdr:col>41</xdr:col>
      <xdr:colOff>101600</xdr:colOff>
      <xdr:row>97</xdr:row>
      <xdr:rowOff>95289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86416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1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72549</xdr:rowOff>
    </xdr:from>
    <xdr:to>
      <xdr:col>36</xdr:col>
      <xdr:colOff>165100</xdr:colOff>
      <xdr:row>98</xdr:row>
      <xdr:rowOff>2699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7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165276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112971</xdr:rowOff>
    </xdr:from>
    <xdr:to>
      <xdr:col>67</xdr:col>
      <xdr:colOff>101600</xdr:colOff>
      <xdr:row>38</xdr:row>
      <xdr:rowOff>43121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59648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2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71983</xdr:rowOff>
    </xdr:from>
    <xdr:to>
      <xdr:col>85</xdr:col>
      <xdr:colOff>127000</xdr:colOff>
      <xdr:row>79</xdr:row>
      <xdr:rowOff>73673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616533"/>
          <a:ext cx="8382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73673</xdr:rowOff>
    </xdr:from>
    <xdr:to>
      <xdr:col>81</xdr:col>
      <xdr:colOff>50800</xdr:colOff>
      <xdr:row>79</xdr:row>
      <xdr:rowOff>90475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618223"/>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90475</xdr:rowOff>
    </xdr:from>
    <xdr:to>
      <xdr:col>76</xdr:col>
      <xdr:colOff>114300</xdr:colOff>
      <xdr:row>79</xdr:row>
      <xdr:rowOff>123520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635025"/>
          <a:ext cx="889000" cy="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117056</xdr:rowOff>
    </xdr:from>
    <xdr:to>
      <xdr:col>71</xdr:col>
      <xdr:colOff>177800</xdr:colOff>
      <xdr:row>79</xdr:row>
      <xdr:rowOff>123520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661606"/>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20865</xdr:rowOff>
    </xdr:from>
    <xdr:to>
      <xdr:col>67</xdr:col>
      <xdr:colOff>101600</xdr:colOff>
      <xdr:row>77</xdr:row>
      <xdr:rowOff>122465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138992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21183</xdr:rowOff>
    </xdr:from>
    <xdr:to>
      <xdr:col>85</xdr:col>
      <xdr:colOff>177800</xdr:colOff>
      <xdr:row>79</xdr:row>
      <xdr:rowOff>122783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5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107560</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48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22873</xdr:rowOff>
    </xdr:from>
    <xdr:to>
      <xdr:col>81</xdr:col>
      <xdr:colOff>101600</xdr:colOff>
      <xdr:row>79</xdr:row>
      <xdr:rowOff>124473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5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115600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66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39675</xdr:rowOff>
    </xdr:from>
    <xdr:to>
      <xdr:col>76</xdr:col>
      <xdr:colOff>165100</xdr:colOff>
      <xdr:row>79</xdr:row>
      <xdr:rowOff>141275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5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132402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6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72720</xdr:rowOff>
    </xdr:from>
    <xdr:to>
      <xdr:col>72</xdr:col>
      <xdr:colOff>38100</xdr:colOff>
      <xdr:row>80</xdr:row>
      <xdr:rowOff>2870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6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165447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70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66256</xdr:rowOff>
    </xdr:from>
    <xdr:to>
      <xdr:col>67</xdr:col>
      <xdr:colOff>101600</xdr:colOff>
      <xdr:row>79</xdr:row>
      <xdr:rowOff>167856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6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158983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7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20527</xdr:rowOff>
    </xdr:from>
    <xdr:to>
      <xdr:col>85</xdr:col>
      <xdr:colOff>127000</xdr:colOff>
      <xdr:row>99</xdr:row>
      <xdr:rowOff>39920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994077"/>
          <a:ext cx="8382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12880</xdr:rowOff>
    </xdr:from>
    <xdr:to>
      <xdr:col>81</xdr:col>
      <xdr:colOff>50800</xdr:colOff>
      <xdr:row>99</xdr:row>
      <xdr:rowOff>20527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986430"/>
          <a:ext cx="8890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152220</xdr:rowOff>
    </xdr:from>
    <xdr:to>
      <xdr:col>76</xdr:col>
      <xdr:colOff>114300</xdr:colOff>
      <xdr:row>99</xdr:row>
      <xdr:rowOff>12880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54320"/>
          <a:ext cx="889000" cy="3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152220</xdr:rowOff>
    </xdr:from>
    <xdr:to>
      <xdr:col>71</xdr:col>
      <xdr:colOff>177800</xdr:colOff>
      <xdr:row>99</xdr:row>
      <xdr:rowOff>35333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54320"/>
          <a:ext cx="889000" cy="5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84046</xdr:rowOff>
    </xdr:from>
    <xdr:to>
      <xdr:col>67</xdr:col>
      <xdr:colOff>101600</xdr:colOff>
      <xdr:row>99</xdr:row>
      <xdr:rowOff>14196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30723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160570</xdr:rowOff>
    </xdr:from>
    <xdr:to>
      <xdr:col>85</xdr:col>
      <xdr:colOff>177800</xdr:colOff>
      <xdr:row>99</xdr:row>
      <xdr:rowOff>90720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9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75497</xdr:rowOff>
    </xdr:from>
    <xdr:ext cx="469744"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7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141177</xdr:rowOff>
    </xdr:from>
    <xdr:to>
      <xdr:col>81</xdr:col>
      <xdr:colOff>101600</xdr:colOff>
      <xdr:row>99</xdr:row>
      <xdr:rowOff>71327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62454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70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133530</xdr:rowOff>
    </xdr:from>
    <xdr:to>
      <xdr:col>76</xdr:col>
      <xdr:colOff>165100</xdr:colOff>
      <xdr:row>99</xdr:row>
      <xdr:rowOff>63680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54807</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702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101420</xdr:rowOff>
    </xdr:from>
    <xdr:to>
      <xdr:col>72</xdr:col>
      <xdr:colOff>38100</xdr:colOff>
      <xdr:row>99</xdr:row>
      <xdr:rowOff>31570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22697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9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155983</xdr:rowOff>
    </xdr:from>
    <xdr:to>
      <xdr:col>67</xdr:col>
      <xdr:colOff>101600</xdr:colOff>
      <xdr:row>99</xdr:row>
      <xdr:rowOff>86133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5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77260</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705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129908</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45008"/>
          <a:ext cx="889000" cy="8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161481</xdr:rowOff>
    </xdr:from>
    <xdr:to>
      <xdr:col>98</xdr:col>
      <xdr:colOff>38100</xdr:colOff>
      <xdr:row>38</xdr:row>
      <xdr:rowOff>91631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108157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79108</xdr:rowOff>
    </xdr:from>
    <xdr:to>
      <xdr:col>98</xdr:col>
      <xdr:colOff>38100</xdr:colOff>
      <xdr:row>39</xdr:row>
      <xdr:rowOff>9258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5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8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26943</xdr:rowOff>
    </xdr:from>
    <xdr:to>
      <xdr:col>116</xdr:col>
      <xdr:colOff>63500</xdr:colOff>
      <xdr:row>59</xdr:row>
      <xdr:rowOff>27019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142493"/>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27019</xdr:rowOff>
    </xdr:from>
    <xdr:to>
      <xdr:col>111</xdr:col>
      <xdr:colOff>177800</xdr:colOff>
      <xdr:row>59</xdr:row>
      <xdr:rowOff>27077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42569"/>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27077</xdr:rowOff>
    </xdr:from>
    <xdr:to>
      <xdr:col>107</xdr:col>
      <xdr:colOff>50800</xdr:colOff>
      <xdr:row>59</xdr:row>
      <xdr:rowOff>27153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4262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27153</xdr:rowOff>
    </xdr:from>
    <xdr:to>
      <xdr:col>102</xdr:col>
      <xdr:colOff>114300</xdr:colOff>
      <xdr:row>59</xdr:row>
      <xdr:rowOff>27248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4270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51867</xdr:rowOff>
    </xdr:from>
    <xdr:to>
      <xdr:col>98</xdr:col>
      <xdr:colOff>38100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169994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147593</xdr:rowOff>
    </xdr:from>
    <xdr:to>
      <xdr:col>116</xdr:col>
      <xdr:colOff>114300</xdr:colOff>
      <xdr:row>59</xdr:row>
      <xdr:rowOff>77743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62520</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06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147669</xdr:rowOff>
    </xdr:from>
    <xdr:to>
      <xdr:col>112</xdr:col>
      <xdr:colOff>38100</xdr:colOff>
      <xdr:row>59</xdr:row>
      <xdr:rowOff>77819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68946</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84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147727</xdr:rowOff>
    </xdr:from>
    <xdr:to>
      <xdr:col>107</xdr:col>
      <xdr:colOff>101600</xdr:colOff>
      <xdr:row>59</xdr:row>
      <xdr:rowOff>77877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9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69004</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8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147803</xdr:rowOff>
    </xdr:from>
    <xdr:to>
      <xdr:col>102</xdr:col>
      <xdr:colOff>165100</xdr:colOff>
      <xdr:row>59</xdr:row>
      <xdr:rowOff>77953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69080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8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147898</xdr:rowOff>
    </xdr:from>
    <xdr:to>
      <xdr:col>98</xdr:col>
      <xdr:colOff>38100</xdr:colOff>
      <xdr:row>59</xdr:row>
      <xdr:rowOff>78048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69175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84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63539</xdr:rowOff>
    </xdr:from>
    <xdr:to>
      <xdr:col>116</xdr:col>
      <xdr:colOff>63500</xdr:colOff>
      <xdr:row>77</xdr:row>
      <xdr:rowOff>93332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65189"/>
          <a:ext cx="838200" cy="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93332</xdr:rowOff>
    </xdr:from>
    <xdr:to>
      <xdr:col>111</xdr:col>
      <xdr:colOff>177800</xdr:colOff>
      <xdr:row>77</xdr:row>
      <xdr:rowOff>152312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294982"/>
          <a:ext cx="889000" cy="5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141509</xdr:rowOff>
    </xdr:from>
    <xdr:to>
      <xdr:col>107</xdr:col>
      <xdr:colOff>50800</xdr:colOff>
      <xdr:row>77</xdr:row>
      <xdr:rowOff>152312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343159"/>
          <a:ext cx="889000" cy="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141509</xdr:rowOff>
    </xdr:from>
    <xdr:to>
      <xdr:col>102</xdr:col>
      <xdr:colOff>114300</xdr:colOff>
      <xdr:row>77</xdr:row>
      <xdr:rowOff>170180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343159"/>
          <a:ext cx="889000" cy="2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7135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12739</xdr:rowOff>
    </xdr:from>
    <xdr:to>
      <xdr:col>116</xdr:col>
      <xdr:colOff>114300</xdr:colOff>
      <xdr:row>77</xdr:row>
      <xdr:rowOff>114339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162616</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9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42532</xdr:rowOff>
    </xdr:from>
    <xdr:to>
      <xdr:col>112</xdr:col>
      <xdr:colOff>38100</xdr:colOff>
      <xdr:row>77</xdr:row>
      <xdr:rowOff>144132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135259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101512</xdr:rowOff>
    </xdr:from>
    <xdr:to>
      <xdr:col>107</xdr:col>
      <xdr:colOff>101600</xdr:colOff>
      <xdr:row>78</xdr:row>
      <xdr:rowOff>31662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3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22789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9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90709</xdr:rowOff>
    </xdr:from>
    <xdr:to>
      <xdr:col>102</xdr:col>
      <xdr:colOff>165100</xdr:colOff>
      <xdr:row>78</xdr:row>
      <xdr:rowOff>20859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29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11986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119380</xdr:rowOff>
    </xdr:from>
    <xdr:to>
      <xdr:col>98</xdr:col>
      <xdr:colOff>38100</xdr:colOff>
      <xdr:row>78</xdr:row>
      <xdr:rowOff>49530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40657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41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令和５年度から継続している価格高騰重点支援給付金、毎年増加傾向にある介護給付費・訓練等給付費といった障害者自立支援事業等の増加、児童手当の法改正による増額により、扶助費は住民一人当たり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102,362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円と前年度に比べ</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13,844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円増加した。また、人件費については、給与改定による増額により、住民一人当たり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85,277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円となり、前年度に比べ</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7,319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額となった。今後も社会保障関連経費は増加が見込まれ、人件費においても、給与改定による増加が見込まれることから、公共施設の集約化・複合化・廃止等を踏まえた公共施設等の適正管理を行うことで、人件費や物件費増加の抑制に努め、事業見直し等の行財政改革の推進により歳出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43,534
40,747
49.26
18,638,321
17,824,666
790,164
11,706,191
15,102,899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120360</xdr:rowOff>
    </xdr:from>
    <xdr:to>
      <xdr:col>24</xdr:col>
      <xdr:colOff>63500</xdr:colOff>
      <xdr:row>37</xdr:row>
      <xdr:rowOff>133391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64010"/>
          <a:ext cx="8382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129550</xdr:rowOff>
    </xdr:from>
    <xdr:to>
      <xdr:col>19</xdr:col>
      <xdr:colOff>177800</xdr:colOff>
      <xdr:row>37</xdr:row>
      <xdr:rowOff>133391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473200"/>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128773</xdr:rowOff>
    </xdr:from>
    <xdr:to>
      <xdr:col>15</xdr:col>
      <xdr:colOff>50800</xdr:colOff>
      <xdr:row>37</xdr:row>
      <xdr:rowOff>129550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7242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128773</xdr:rowOff>
    </xdr:from>
    <xdr:to>
      <xdr:col>10</xdr:col>
      <xdr:colOff>114300</xdr:colOff>
      <xdr:row>37</xdr:row>
      <xdr:rowOff>128818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7242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53147</xdr:rowOff>
    </xdr:from>
    <xdr:to>
      <xdr:col>6</xdr:col>
      <xdr:colOff>38100</xdr:colOff>
      <xdr:row>37</xdr:row>
      <xdr:rowOff>154747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9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171274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7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69560</xdr:rowOff>
    </xdr:from>
    <xdr:to>
      <xdr:col>24</xdr:col>
      <xdr:colOff>114300</xdr:colOff>
      <xdr:row>37</xdr:row>
      <xdr:rowOff>171160</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1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82591</xdr:rowOff>
    </xdr:from>
    <xdr:to>
      <xdr:col>20</xdr:col>
      <xdr:colOff>38100</xdr:colOff>
      <xdr:row>38</xdr:row>
      <xdr:rowOff>12740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262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3867</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1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78750</xdr:rowOff>
    </xdr:from>
    <xdr:to>
      <xdr:col>15</xdr:col>
      <xdr:colOff>101600</xdr:colOff>
      <xdr:row>38</xdr:row>
      <xdr:rowOff>8900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77973</xdr:rowOff>
    </xdr:from>
    <xdr:to>
      <xdr:col>10</xdr:col>
      <xdr:colOff>165100</xdr:colOff>
      <xdr:row>38</xdr:row>
      <xdr:rowOff>8123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2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170700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1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78018</xdr:rowOff>
    </xdr:from>
    <xdr:to>
      <xdr:col>6</xdr:col>
      <xdr:colOff>38100</xdr:colOff>
      <xdr:row>38</xdr:row>
      <xdr:rowOff>8168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170745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1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121675</xdr:rowOff>
    </xdr:from>
    <xdr:to>
      <xdr:col>24</xdr:col>
      <xdr:colOff>63500</xdr:colOff>
      <xdr:row>58</xdr:row>
      <xdr:rowOff>125239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65775"/>
          <a:ext cx="838200" cy="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118069</xdr:rowOff>
    </xdr:from>
    <xdr:to>
      <xdr:col>19</xdr:col>
      <xdr:colOff>177800</xdr:colOff>
      <xdr:row>58</xdr:row>
      <xdr:rowOff>121675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62169"/>
          <a:ext cx="8890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111354</xdr:rowOff>
    </xdr:from>
    <xdr:to>
      <xdr:col>15</xdr:col>
      <xdr:colOff>50800</xdr:colOff>
      <xdr:row>58</xdr:row>
      <xdr:rowOff>118069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55454"/>
          <a:ext cx="8890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118105</xdr:rowOff>
    </xdr:from>
    <xdr:to>
      <xdr:col>10</xdr:col>
      <xdr:colOff>114300</xdr:colOff>
      <xdr:row>58</xdr:row>
      <xdr:rowOff>111354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90755"/>
          <a:ext cx="889000" cy="16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152531</xdr:rowOff>
    </xdr:from>
    <xdr:to>
      <xdr:col>6</xdr:col>
      <xdr:colOff>38100</xdr:colOff>
      <xdr:row>57</xdr:row>
      <xdr:rowOff>82681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99208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74439</xdr:rowOff>
    </xdr:from>
    <xdr:to>
      <xdr:col>24</xdr:col>
      <xdr:colOff>114300</xdr:colOff>
      <xdr:row>59</xdr:row>
      <xdr:rowOff>4589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100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160816</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70875</xdr:rowOff>
    </xdr:from>
    <xdr:to>
      <xdr:col>20</xdr:col>
      <xdr:colOff>38100</xdr:colOff>
      <xdr:row>59</xdr:row>
      <xdr:rowOff>1025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100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163602</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10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67269</xdr:rowOff>
    </xdr:from>
    <xdr:to>
      <xdr:col>15</xdr:col>
      <xdr:colOff>101600</xdr:colOff>
      <xdr:row>58</xdr:row>
      <xdr:rowOff>168869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00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159996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1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60554</xdr:rowOff>
    </xdr:from>
    <xdr:to>
      <xdr:col>10</xdr:col>
      <xdr:colOff>165100</xdr:colOff>
      <xdr:row>58</xdr:row>
      <xdr:rowOff>162154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100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153281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67305</xdr:rowOff>
    </xdr:from>
    <xdr:to>
      <xdr:col>6</xdr:col>
      <xdr:colOff>38100</xdr:colOff>
      <xdr:row>57</xdr:row>
      <xdr:rowOff>168905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3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160032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3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60902</xdr:rowOff>
    </xdr:from>
    <xdr:to>
      <xdr:col>24</xdr:col>
      <xdr:colOff>63500</xdr:colOff>
      <xdr:row>77</xdr:row>
      <xdr:rowOff>110096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62552"/>
          <a:ext cx="838200" cy="4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110096</xdr:rowOff>
    </xdr:from>
    <xdr:to>
      <xdr:col>19</xdr:col>
      <xdr:colOff>177800</xdr:colOff>
      <xdr:row>77</xdr:row>
      <xdr:rowOff>143979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311746"/>
          <a:ext cx="889000" cy="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123569</xdr:rowOff>
    </xdr:from>
    <xdr:to>
      <xdr:col>15</xdr:col>
      <xdr:colOff>50800</xdr:colOff>
      <xdr:row>77</xdr:row>
      <xdr:rowOff>143979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325219"/>
          <a:ext cx="889000" cy="2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123569</xdr:rowOff>
    </xdr:from>
    <xdr:to>
      <xdr:col>10</xdr:col>
      <xdr:colOff>114300</xdr:colOff>
      <xdr:row>78</xdr:row>
      <xdr:rowOff>55518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325219"/>
          <a:ext cx="889000" cy="10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119762</xdr:rowOff>
    </xdr:from>
    <xdr:to>
      <xdr:col>6</xdr:col>
      <xdr:colOff>38100</xdr:colOff>
      <xdr:row>78</xdr:row>
      <xdr:rowOff>49912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66439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09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10102</xdr:rowOff>
    </xdr:from>
    <xdr:to>
      <xdr:col>24</xdr:col>
      <xdr:colOff>114300</xdr:colOff>
      <xdr:row>77</xdr:row>
      <xdr:rowOff>111702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2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96479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2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59296</xdr:rowOff>
    </xdr:from>
    <xdr:to>
      <xdr:col>20</xdr:col>
      <xdr:colOff>38100</xdr:colOff>
      <xdr:row>77</xdr:row>
      <xdr:rowOff>160896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152023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5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93179</xdr:rowOff>
    </xdr:from>
    <xdr:to>
      <xdr:col>15</xdr:col>
      <xdr:colOff>101600</xdr:colOff>
      <xdr:row>78</xdr:row>
      <xdr:rowOff>23329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14456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8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72769</xdr:rowOff>
    </xdr:from>
    <xdr:to>
      <xdr:col>10</xdr:col>
      <xdr:colOff>165100</xdr:colOff>
      <xdr:row>78</xdr:row>
      <xdr:rowOff>2919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7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165496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6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4718</xdr:rowOff>
    </xdr:from>
    <xdr:to>
      <xdr:col>6</xdr:col>
      <xdr:colOff>38100</xdr:colOff>
      <xdr:row>78</xdr:row>
      <xdr:rowOff>106318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97445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79584</xdr:rowOff>
    </xdr:from>
    <xdr:to>
      <xdr:col>24</xdr:col>
      <xdr:colOff>63500</xdr:colOff>
      <xdr:row>98</xdr:row>
      <xdr:rowOff>86638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81684"/>
          <a:ext cx="8382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64582</xdr:rowOff>
    </xdr:from>
    <xdr:to>
      <xdr:col>19</xdr:col>
      <xdr:colOff>177800</xdr:colOff>
      <xdr:row>98</xdr:row>
      <xdr:rowOff>79584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66682"/>
          <a:ext cx="889000" cy="1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132535</xdr:rowOff>
    </xdr:from>
    <xdr:to>
      <xdr:col>15</xdr:col>
      <xdr:colOff>50800</xdr:colOff>
      <xdr:row>98</xdr:row>
      <xdr:rowOff>64582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63185"/>
          <a:ext cx="889000" cy="10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132535</xdr:rowOff>
    </xdr:from>
    <xdr:to>
      <xdr:col>10</xdr:col>
      <xdr:colOff>114300</xdr:colOff>
      <xdr:row>98</xdr:row>
      <xdr:rowOff>72191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3185"/>
          <a:ext cx="889000" cy="1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76124</xdr:rowOff>
    </xdr:from>
    <xdr:to>
      <xdr:col>6</xdr:col>
      <xdr:colOff>38100</xdr:colOff>
      <xdr:row>98</xdr:row>
      <xdr:rowOff>6274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22801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35838</xdr:rowOff>
    </xdr:from>
    <xdr:to>
      <xdr:col>24</xdr:col>
      <xdr:colOff>114300</xdr:colOff>
      <xdr:row>98</xdr:row>
      <xdr:rowOff>137438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122215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5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28784</xdr:rowOff>
    </xdr:from>
    <xdr:to>
      <xdr:col>20</xdr:col>
      <xdr:colOff>38100</xdr:colOff>
      <xdr:row>98</xdr:row>
      <xdr:rowOff>130384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121511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2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13782</xdr:rowOff>
    </xdr:from>
    <xdr:to>
      <xdr:col>15</xdr:col>
      <xdr:colOff>101600</xdr:colOff>
      <xdr:row>98</xdr:row>
      <xdr:rowOff>115382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106509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81735</xdr:rowOff>
    </xdr:from>
    <xdr:to>
      <xdr:col>10</xdr:col>
      <xdr:colOff>165100</xdr:colOff>
      <xdr:row>98</xdr:row>
      <xdr:rowOff>11885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3012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0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21391</xdr:rowOff>
    </xdr:from>
    <xdr:to>
      <xdr:col>6</xdr:col>
      <xdr:colOff>38100</xdr:colOff>
      <xdr:row>98</xdr:row>
      <xdr:rowOff>122991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114118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126441</xdr:rowOff>
    </xdr:from>
    <xdr:to>
      <xdr:col>55</xdr:col>
      <xdr:colOff>0</xdr:colOff>
      <xdr:row>38</xdr:row>
      <xdr:rowOff>139471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41541"/>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126441</xdr:rowOff>
    </xdr:from>
    <xdr:to>
      <xdr:col>50</xdr:col>
      <xdr:colOff>114300</xdr:colOff>
      <xdr:row>38</xdr:row>
      <xdr:rowOff>139471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41541"/>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139471</xdr:rowOff>
    </xdr:from>
    <xdr:to>
      <xdr:col>45</xdr:col>
      <xdr:colOff>177800</xdr:colOff>
      <xdr:row>38</xdr:row>
      <xdr:rowOff>139471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139471</xdr:rowOff>
    </xdr:from>
    <xdr:to>
      <xdr:col>41</xdr:col>
      <xdr:colOff>50800</xdr:colOff>
      <xdr:row>38</xdr:row>
      <xdr:rowOff>139471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12548</xdr:rowOff>
    </xdr:from>
    <xdr:to>
      <xdr:col>36</xdr:col>
      <xdr:colOff>165100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130675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88671</xdr:rowOff>
    </xdr:from>
    <xdr:to>
      <xdr:col>55</xdr:col>
      <xdr:colOff>50800</xdr:colOff>
      <xdr:row>39</xdr:row>
      <xdr:rowOff>18821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3598</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75641</xdr:rowOff>
    </xdr:from>
    <xdr:to>
      <xdr:col>50</xdr:col>
      <xdr:colOff>165100</xdr:colOff>
      <xdr:row>39</xdr:row>
      <xdr:rowOff>5791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168368</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683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88671</xdr:rowOff>
    </xdr:from>
    <xdr:to>
      <xdr:col>46</xdr:col>
      <xdr:colOff>38100</xdr:colOff>
      <xdr:row>39</xdr:row>
      <xdr:rowOff>18821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9948</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88671</xdr:rowOff>
    </xdr:from>
    <xdr:to>
      <xdr:col>41</xdr:col>
      <xdr:colOff>101600</xdr:colOff>
      <xdr:row>39</xdr:row>
      <xdr:rowOff>18821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9948</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88671</xdr:rowOff>
    </xdr:from>
    <xdr:to>
      <xdr:col>36</xdr:col>
      <xdr:colOff>165100</xdr:colOff>
      <xdr:row>39</xdr:row>
      <xdr:rowOff>18821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9948</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49746</xdr:rowOff>
    </xdr:from>
    <xdr:to>
      <xdr:col>55</xdr:col>
      <xdr:colOff>0</xdr:colOff>
      <xdr:row>57</xdr:row>
      <xdr:rowOff>53194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22396"/>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46679</xdr:rowOff>
    </xdr:from>
    <xdr:to>
      <xdr:col>50</xdr:col>
      <xdr:colOff>114300</xdr:colOff>
      <xdr:row>57</xdr:row>
      <xdr:rowOff>53194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819329"/>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57995</xdr:rowOff>
    </xdr:from>
    <xdr:to>
      <xdr:col>45</xdr:col>
      <xdr:colOff>177800</xdr:colOff>
      <xdr:row>57</xdr:row>
      <xdr:rowOff>46679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59195"/>
          <a:ext cx="889000" cy="16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57995</xdr:rowOff>
    </xdr:from>
    <xdr:to>
      <xdr:col>41</xdr:col>
      <xdr:colOff>50800</xdr:colOff>
      <xdr:row>57</xdr:row>
      <xdr:rowOff>9246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659195"/>
          <a:ext cx="889000" cy="12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170396</xdr:rowOff>
    </xdr:from>
    <xdr:to>
      <xdr:col>55</xdr:col>
      <xdr:colOff>50800</xdr:colOff>
      <xdr:row>57</xdr:row>
      <xdr:rowOff>100546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148823</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5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2394</xdr:rowOff>
    </xdr:from>
    <xdr:to>
      <xdr:col>50</xdr:col>
      <xdr:colOff>165100</xdr:colOff>
      <xdr:row>57</xdr:row>
      <xdr:rowOff>103994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95121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8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167329</xdr:rowOff>
    </xdr:from>
    <xdr:to>
      <xdr:col>46</xdr:col>
      <xdr:colOff>38100</xdr:colOff>
      <xdr:row>57</xdr:row>
      <xdr:rowOff>97479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88606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8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7195</xdr:rowOff>
    </xdr:from>
    <xdr:to>
      <xdr:col>41</xdr:col>
      <xdr:colOff>101600</xdr:colOff>
      <xdr:row>56</xdr:row>
      <xdr:rowOff>108795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125322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129896</xdr:rowOff>
    </xdr:from>
    <xdr:to>
      <xdr:col>36</xdr:col>
      <xdr:colOff>165100</xdr:colOff>
      <xdr:row>57</xdr:row>
      <xdr:rowOff>60046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51173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8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39883</xdr:rowOff>
    </xdr:from>
    <xdr:to>
      <xdr:col>55</xdr:col>
      <xdr:colOff>0</xdr:colOff>
      <xdr:row>79</xdr:row>
      <xdr:rowOff>39932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84433"/>
          <a:ext cx="8382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31311</xdr:rowOff>
    </xdr:from>
    <xdr:to>
      <xdr:col>50</xdr:col>
      <xdr:colOff>114300</xdr:colOff>
      <xdr:row>79</xdr:row>
      <xdr:rowOff>39932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75861"/>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169450</xdr:rowOff>
    </xdr:from>
    <xdr:to>
      <xdr:col>45</xdr:col>
      <xdr:colOff>177800</xdr:colOff>
      <xdr:row>79</xdr:row>
      <xdr:rowOff>31311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42550"/>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134883</xdr:rowOff>
    </xdr:from>
    <xdr:to>
      <xdr:col>41</xdr:col>
      <xdr:colOff>50800</xdr:colOff>
      <xdr:row>78</xdr:row>
      <xdr:rowOff>169450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07983"/>
          <a:ext cx="889000" cy="3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17463</xdr:rowOff>
    </xdr:from>
    <xdr:to>
      <xdr:col>36</xdr:col>
      <xdr:colOff>165100</xdr:colOff>
      <xdr:row>77</xdr:row>
      <xdr:rowOff>119063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135590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160533</xdr:rowOff>
    </xdr:from>
    <xdr:to>
      <xdr:col>55</xdr:col>
      <xdr:colOff>50800</xdr:colOff>
      <xdr:row>79</xdr:row>
      <xdr:rowOff>90683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3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75460</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4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160582</xdr:rowOff>
    </xdr:from>
    <xdr:to>
      <xdr:col>50</xdr:col>
      <xdr:colOff>165100</xdr:colOff>
      <xdr:row>79</xdr:row>
      <xdr:rowOff>90732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3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81859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2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151961</xdr:rowOff>
    </xdr:from>
    <xdr:to>
      <xdr:col>46</xdr:col>
      <xdr:colOff>38100</xdr:colOff>
      <xdr:row>79</xdr:row>
      <xdr:rowOff>82111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73238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1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118650</xdr:rowOff>
    </xdr:from>
    <xdr:to>
      <xdr:col>41</xdr:col>
      <xdr:colOff>101600</xdr:colOff>
      <xdr:row>79</xdr:row>
      <xdr:rowOff>48800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39927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84083</xdr:rowOff>
    </xdr:from>
    <xdr:to>
      <xdr:col>36</xdr:col>
      <xdr:colOff>165100</xdr:colOff>
      <xdr:row>79</xdr:row>
      <xdr:rowOff>14233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5360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4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32379</xdr:rowOff>
    </xdr:from>
    <xdr:to>
      <xdr:col>55</xdr:col>
      <xdr:colOff>0</xdr:colOff>
      <xdr:row>98</xdr:row>
      <xdr:rowOff>41708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34479"/>
          <a:ext cx="8382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148326</xdr:rowOff>
    </xdr:from>
    <xdr:to>
      <xdr:col>50</xdr:col>
      <xdr:colOff>114300</xdr:colOff>
      <xdr:row>98</xdr:row>
      <xdr:rowOff>41708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78976"/>
          <a:ext cx="889000" cy="6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148326</xdr:rowOff>
    </xdr:from>
    <xdr:to>
      <xdr:col>45</xdr:col>
      <xdr:colOff>177800</xdr:colOff>
      <xdr:row>98</xdr:row>
      <xdr:rowOff>50431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78976"/>
          <a:ext cx="889000" cy="7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39010</xdr:rowOff>
    </xdr:from>
    <xdr:to>
      <xdr:col>41</xdr:col>
      <xdr:colOff>50800</xdr:colOff>
      <xdr:row>98</xdr:row>
      <xdr:rowOff>50431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41110"/>
          <a:ext cx="8890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163289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153029</xdr:rowOff>
    </xdr:from>
    <xdr:to>
      <xdr:col>55</xdr:col>
      <xdr:colOff>50800</xdr:colOff>
      <xdr:row>98</xdr:row>
      <xdr:rowOff>83179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8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67956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162358</xdr:rowOff>
    </xdr:from>
    <xdr:to>
      <xdr:col>50</xdr:col>
      <xdr:colOff>165100</xdr:colOff>
      <xdr:row>98</xdr:row>
      <xdr:rowOff>92508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83635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8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97526</xdr:rowOff>
    </xdr:from>
    <xdr:to>
      <xdr:col>46</xdr:col>
      <xdr:colOff>38100</xdr:colOff>
      <xdr:row>98</xdr:row>
      <xdr:rowOff>27676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18803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2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171081</xdr:rowOff>
    </xdr:from>
    <xdr:to>
      <xdr:col>41</xdr:col>
      <xdr:colOff>101600</xdr:colOff>
      <xdr:row>98</xdr:row>
      <xdr:rowOff>101231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0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92358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9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159660</xdr:rowOff>
    </xdr:from>
    <xdr:to>
      <xdr:col>36</xdr:col>
      <xdr:colOff>165100</xdr:colOff>
      <xdr:row>98</xdr:row>
      <xdr:rowOff>89810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80937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31267</xdr:rowOff>
    </xdr:from>
    <xdr:to>
      <xdr:col>85</xdr:col>
      <xdr:colOff>127000</xdr:colOff>
      <xdr:row>37</xdr:row>
      <xdr:rowOff>64433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74917"/>
          <a:ext cx="838200" cy="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57690</xdr:rowOff>
    </xdr:from>
    <xdr:to>
      <xdr:col>81</xdr:col>
      <xdr:colOff>50800</xdr:colOff>
      <xdr:row>37</xdr:row>
      <xdr:rowOff>64433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01340"/>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57690</xdr:rowOff>
    </xdr:from>
    <xdr:to>
      <xdr:col>76</xdr:col>
      <xdr:colOff>114300</xdr:colOff>
      <xdr:row>37</xdr:row>
      <xdr:rowOff>77083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01340"/>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77083</xdr:rowOff>
    </xdr:from>
    <xdr:to>
      <xdr:col>71</xdr:col>
      <xdr:colOff>177800</xdr:colOff>
      <xdr:row>37</xdr:row>
      <xdr:rowOff>82474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20733"/>
          <a:ext cx="8890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82671</xdr:rowOff>
    </xdr:from>
    <xdr:to>
      <xdr:col>67</xdr:col>
      <xdr:colOff>101600</xdr:colOff>
      <xdr:row>37</xdr:row>
      <xdr:rowOff>12821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29348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151917</xdr:rowOff>
    </xdr:from>
    <xdr:to>
      <xdr:col>85</xdr:col>
      <xdr:colOff>177800</xdr:colOff>
      <xdr:row>37</xdr:row>
      <xdr:rowOff>82067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66844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3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13633</xdr:rowOff>
    </xdr:from>
    <xdr:to>
      <xdr:col>81</xdr:col>
      <xdr:colOff>101600</xdr:colOff>
      <xdr:row>37</xdr:row>
      <xdr:rowOff>115233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5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106360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6890</xdr:rowOff>
    </xdr:from>
    <xdr:to>
      <xdr:col>76</xdr:col>
      <xdr:colOff>165100</xdr:colOff>
      <xdr:row>37</xdr:row>
      <xdr:rowOff>108490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99617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4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26283</xdr:rowOff>
    </xdr:from>
    <xdr:to>
      <xdr:col>72</xdr:col>
      <xdr:colOff>38100</xdr:colOff>
      <xdr:row>37</xdr:row>
      <xdr:rowOff>127883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6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119010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31674</xdr:rowOff>
    </xdr:from>
    <xdr:to>
      <xdr:col>67</xdr:col>
      <xdr:colOff>101600</xdr:colOff>
      <xdr:row>37</xdr:row>
      <xdr:rowOff>133274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124401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6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162697</xdr:rowOff>
    </xdr:from>
    <xdr:to>
      <xdr:col>85</xdr:col>
      <xdr:colOff>127000</xdr:colOff>
      <xdr:row>56</xdr:row>
      <xdr:rowOff>163109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63897"/>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162697</xdr:rowOff>
    </xdr:from>
    <xdr:to>
      <xdr:col>81</xdr:col>
      <xdr:colOff>50800</xdr:colOff>
      <xdr:row>56</xdr:row>
      <xdr:rowOff>164008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63897"/>
          <a:ext cx="889000" cy="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164008</xdr:rowOff>
    </xdr:from>
    <xdr:to>
      <xdr:col>76</xdr:col>
      <xdr:colOff>114300</xdr:colOff>
      <xdr:row>57</xdr:row>
      <xdr:rowOff>131410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65208"/>
          <a:ext cx="889000" cy="13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90002</xdr:rowOff>
    </xdr:from>
    <xdr:to>
      <xdr:col>71</xdr:col>
      <xdr:colOff>177800</xdr:colOff>
      <xdr:row>57</xdr:row>
      <xdr:rowOff>131410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62652"/>
          <a:ext cx="889000" cy="4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155119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112309</xdr:rowOff>
    </xdr:from>
    <xdr:to>
      <xdr:col>85</xdr:col>
      <xdr:colOff>177800</xdr:colOff>
      <xdr:row>57</xdr:row>
      <xdr:rowOff>42459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1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90736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9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111897</xdr:rowOff>
    </xdr:from>
    <xdr:to>
      <xdr:col>81</xdr:col>
      <xdr:colOff>101600</xdr:colOff>
      <xdr:row>57</xdr:row>
      <xdr:rowOff>42047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1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33174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0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113208</xdr:rowOff>
    </xdr:from>
    <xdr:to>
      <xdr:col>76</xdr:col>
      <xdr:colOff>165100</xdr:colOff>
      <xdr:row>57</xdr:row>
      <xdr:rowOff>43358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34485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80610</xdr:rowOff>
    </xdr:from>
    <xdr:to>
      <xdr:col>72</xdr:col>
      <xdr:colOff>38100</xdr:colOff>
      <xdr:row>58</xdr:row>
      <xdr:rowOff>10760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5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39202</xdr:rowOff>
    </xdr:from>
    <xdr:to>
      <xdr:col>67</xdr:col>
      <xdr:colOff>101600</xdr:colOff>
      <xdr:row>57</xdr:row>
      <xdr:rowOff>140802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131929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0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112880</xdr:rowOff>
    </xdr:from>
    <xdr:to>
      <xdr:col>67</xdr:col>
      <xdr:colOff>101600</xdr:colOff>
      <xdr:row>78</xdr:row>
      <xdr:rowOff>43030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59557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8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71983</xdr:rowOff>
    </xdr:from>
    <xdr:to>
      <xdr:col>85</xdr:col>
      <xdr:colOff>127000</xdr:colOff>
      <xdr:row>99</xdr:row>
      <xdr:rowOff>73673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7045533"/>
          <a:ext cx="8382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73673</xdr:rowOff>
    </xdr:from>
    <xdr:to>
      <xdr:col>81</xdr:col>
      <xdr:colOff>50800</xdr:colOff>
      <xdr:row>99</xdr:row>
      <xdr:rowOff>90475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7047223"/>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90475</xdr:rowOff>
    </xdr:from>
    <xdr:to>
      <xdr:col>76</xdr:col>
      <xdr:colOff>114300</xdr:colOff>
      <xdr:row>99</xdr:row>
      <xdr:rowOff>123520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7064025"/>
          <a:ext cx="889000" cy="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117056</xdr:rowOff>
    </xdr:from>
    <xdr:to>
      <xdr:col>71</xdr:col>
      <xdr:colOff>177800</xdr:colOff>
      <xdr:row>99</xdr:row>
      <xdr:rowOff>123520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7090606"/>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20777</xdr:rowOff>
    </xdr:from>
    <xdr:to>
      <xdr:col>67</xdr:col>
      <xdr:colOff>101600</xdr:colOff>
      <xdr:row>97</xdr:row>
      <xdr:rowOff>122377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138904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21183</xdr:rowOff>
    </xdr:from>
    <xdr:to>
      <xdr:col>85</xdr:col>
      <xdr:colOff>177800</xdr:colOff>
      <xdr:row>99</xdr:row>
      <xdr:rowOff>122783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107560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9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22873</xdr:rowOff>
    </xdr:from>
    <xdr:to>
      <xdr:col>81</xdr:col>
      <xdr:colOff>101600</xdr:colOff>
      <xdr:row>99</xdr:row>
      <xdr:rowOff>124473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9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115600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08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39675</xdr:rowOff>
    </xdr:from>
    <xdr:to>
      <xdr:col>76</xdr:col>
      <xdr:colOff>165100</xdr:colOff>
      <xdr:row>99</xdr:row>
      <xdr:rowOff>141275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70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132402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10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72720</xdr:rowOff>
    </xdr:from>
    <xdr:to>
      <xdr:col>72</xdr:col>
      <xdr:colOff>38100</xdr:colOff>
      <xdr:row>100</xdr:row>
      <xdr:rowOff>2870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704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165447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13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66256</xdr:rowOff>
    </xdr:from>
    <xdr:to>
      <xdr:col>67</xdr:col>
      <xdr:colOff>101600</xdr:colOff>
      <xdr:row>99</xdr:row>
      <xdr:rowOff>167856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703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158983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13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4536</xdr:rowOff>
    </xdr:from>
    <xdr:to>
      <xdr:col>98</xdr:col>
      <xdr:colOff>38100</xdr:colOff>
      <xdr:row>31</xdr:row>
      <xdr:rowOff>106136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3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122663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9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民生費については、価格高騰重点支援交付金や介護給付費・訓練等給付費の増額により、住民一人当たり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185,682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円と前年度に比べ</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12,912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円増加となった。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47,591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円と前年度に比べ</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1,871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円減少した。これは、財政調整基金に係る積立金の減少が主な要因となっている。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また、公債費については、住民一人当たり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27,832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円と類似団体の中でも低い水準となっている。令和６年度は火葬場整備事業の元金償還が増加したものの、臨時財政対策債の元金償還の終了等の理由もあり、前年度から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円の増加となった。今後は、公共施設の長寿命化や集約化等の大型事業が続くことや、金利上昇の影響により、増加していく見通しとなっている。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愛知県弥富市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財政調整基金については、積立に至らなかったことや財調取崩しを行ったことにより、前年度に比べ</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ポイント減少した。扶助費の増加等により経常的経費は増加したものの、市税の増加や繰入金による一般財源等の増加が上回り、実質収支は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実質収支は増加したが、積立金の減少等により実質単年度収支は減少し、令和６年度は赤字となった。基金全体の残高は依然として厳しい状況であり、行財政改革を推進し、健全な財政運営に努める。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愛知県弥富市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は国民健康保険特別会計において赤字が発生していたが、令和６年度においては解消し、全ての特別会計で黒字となった。一般会計においても、黒字を維持している。また、下水道事業会計について、本市は公共下水道の整備途中であるほか、農業集落排水については整備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するものも多く機能強化対策工事が続くことから、下水道資本費平準化債の活用による下水道整備費用の平準化かつ歳入確保を行っていく。引き続き各種経費の削減や歳入確保に取り組み、安定した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18638321</v>
      </c>
      <c r="BO4" s="449"/>
      <c r="BP4" s="449"/>
      <c r="BQ4" s="449"/>
      <c r="BR4" s="449"/>
      <c r="BS4" s="449"/>
      <c r="BT4" s="449"/>
      <c r="BU4" s="450"/>
      <c r="BV4" s="448">
        <v>17988577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6.7</v>
      </c>
      <c r="CU4" s="589"/>
      <c r="CV4" s="589"/>
      <c r="CW4" s="589"/>
      <c r="CX4" s="589"/>
      <c r="CY4" s="589"/>
      <c r="CZ4" s="589"/>
      <c r="DA4" s="590"/>
      <c r="DB4" s="588">
        <v>5.5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17824666</v>
      </c>
      <c r="BO5" s="420"/>
      <c r="BP5" s="420"/>
      <c r="BQ5" s="420"/>
      <c r="BR5" s="420"/>
      <c r="BS5" s="420"/>
      <c r="BT5" s="420"/>
      <c r="BU5" s="421"/>
      <c r="BV5" s="419">
        <v>17315023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94.4</v>
      </c>
      <c r="CU5" s="417"/>
      <c r="CV5" s="417"/>
      <c r="CW5" s="417"/>
      <c r="CX5" s="417"/>
      <c r="CY5" s="417"/>
      <c r="CZ5" s="417"/>
      <c r="DA5" s="418"/>
      <c r="DB5" s="416">
        <v>91.9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813655</v>
      </c>
      <c r="BO6" s="420"/>
      <c r="BP6" s="420"/>
      <c r="BQ6" s="420"/>
      <c r="BR6" s="420"/>
      <c r="BS6" s="420"/>
      <c r="BT6" s="420"/>
      <c r="BU6" s="421"/>
      <c r="BV6" s="419">
        <v>673554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94.6</v>
      </c>
      <c r="CU6" s="563"/>
      <c r="CV6" s="563"/>
      <c r="CW6" s="563"/>
      <c r="CX6" s="563"/>
      <c r="CY6" s="563"/>
      <c r="CZ6" s="563"/>
      <c r="DA6" s="564"/>
      <c r="DB6" s="562">
        <v>92.4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23491</v>
      </c>
      <c r="BO7" s="420"/>
      <c r="BP7" s="420"/>
      <c r="BQ7" s="420"/>
      <c r="BR7" s="420"/>
      <c r="BS7" s="420"/>
      <c r="BT7" s="420"/>
      <c r="BU7" s="421"/>
      <c r="BV7" s="419">
        <v>45025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11706191</v>
      </c>
      <c r="CU7" s="420"/>
      <c r="CV7" s="420"/>
      <c r="CW7" s="420"/>
      <c r="CX7" s="420"/>
      <c r="CY7" s="420"/>
      <c r="CZ7" s="420"/>
      <c r="DA7" s="421"/>
      <c r="DB7" s="419">
        <v>11343368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790164</v>
      </c>
      <c r="BO8" s="420"/>
      <c r="BP8" s="420"/>
      <c r="BQ8" s="420"/>
      <c r="BR8" s="420"/>
      <c r="BS8" s="420"/>
      <c r="BT8" s="420"/>
      <c r="BU8" s="421"/>
      <c r="BV8" s="419">
        <v>628529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0.92</v>
      </c>
      <c r="CU8" s="523"/>
      <c r="CV8" s="523"/>
      <c r="CW8" s="523"/>
      <c r="CX8" s="523"/>
      <c r="CY8" s="523"/>
      <c r="CZ8" s="523"/>
      <c r="DA8" s="524"/>
      <c r="DB8" s="522">
        <v>0.92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43025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161635</v>
      </c>
      <c r="BO9" s="420"/>
      <c r="BP9" s="420"/>
      <c r="BQ9" s="420"/>
      <c r="BR9" s="420"/>
      <c r="BS9" s="420"/>
      <c r="BT9" s="420"/>
      <c r="BU9" s="421"/>
      <c r="BV9" s="419">
        <v>-307016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8.6999999999999993</v>
      </c>
      <c r="CU9" s="417"/>
      <c r="CV9" s="417"/>
      <c r="CW9" s="417"/>
      <c r="CX9" s="417"/>
      <c r="CY9" s="417"/>
      <c r="CZ9" s="417"/>
      <c r="DA9" s="418"/>
      <c r="DB9" s="416">
        <v>9.1999999999999993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43269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313</v>
      </c>
      <c r="BO10" s="420"/>
      <c r="BP10" s="420"/>
      <c r="BQ10" s="420"/>
      <c r="BR10" s="420"/>
      <c r="BS10" s="420"/>
      <c r="BT10" s="420"/>
      <c r="BU10" s="421"/>
      <c r="BV10" s="419">
        <v>214816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43534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331000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40747</v>
      </c>
      <c r="S13" s="507"/>
      <c r="T13" s="507"/>
      <c r="U13" s="507"/>
      <c r="V13" s="508"/>
      <c r="W13" s="509" t="s">
        <v>131</v>
      </c>
      <c r="X13" s="405"/>
      <c r="Y13" s="405"/>
      <c r="Z13" s="405"/>
      <c r="AA13" s="405"/>
      <c r="AB13" s="406"/>
      <c r="AC13" s="372">
        <v>827</v>
      </c>
      <c r="AD13" s="373"/>
      <c r="AE13" s="373"/>
      <c r="AF13" s="373"/>
      <c r="AG13" s="374"/>
      <c r="AH13" s="372">
        <v>886</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-169052</v>
      </c>
      <c r="BO13" s="420"/>
      <c r="BP13" s="420"/>
      <c r="BQ13" s="420"/>
      <c r="BR13" s="420"/>
      <c r="BS13" s="420"/>
      <c r="BT13" s="420"/>
      <c r="BU13" s="421"/>
      <c r="BV13" s="419">
        <v>-92200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5.4</v>
      </c>
      <c r="CU13" s="417"/>
      <c r="CV13" s="417"/>
      <c r="CW13" s="417"/>
      <c r="CX13" s="417"/>
      <c r="CY13" s="417"/>
      <c r="CZ13" s="417"/>
      <c r="DA13" s="418"/>
      <c r="DB13" s="416">
        <v>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43722</v>
      </c>
      <c r="S14" s="507"/>
      <c r="T14" s="507"/>
      <c r="U14" s="507"/>
      <c r="V14" s="508"/>
      <c r="W14" s="510"/>
      <c r="X14" s="408"/>
      <c r="Y14" s="408"/>
      <c r="Z14" s="408"/>
      <c r="AA14" s="408"/>
      <c r="AB14" s="409"/>
      <c r="AC14" s="499">
        <v>4</v>
      </c>
      <c r="AD14" s="500"/>
      <c r="AE14" s="500"/>
      <c r="AF14" s="500"/>
      <c r="AG14" s="501"/>
      <c r="AH14" s="499">
        <v>4.2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95.4</v>
      </c>
      <c r="CU14" s="517"/>
      <c r="CV14" s="517"/>
      <c r="CW14" s="517"/>
      <c r="CX14" s="517"/>
      <c r="CY14" s="517"/>
      <c r="CZ14" s="517"/>
      <c r="DA14" s="518"/>
      <c r="DB14" s="516">
        <v>84.6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41158</v>
      </c>
      <c r="S15" s="507"/>
      <c r="T15" s="507"/>
      <c r="U15" s="507"/>
      <c r="V15" s="508"/>
      <c r="W15" s="509" t="s">
        <v>137</v>
      </c>
      <c r="X15" s="405"/>
      <c r="Y15" s="405"/>
      <c r="Z15" s="405"/>
      <c r="AA15" s="405"/>
      <c r="AB15" s="406"/>
      <c r="AC15" s="372">
        <v>6096</v>
      </c>
      <c r="AD15" s="373"/>
      <c r="AE15" s="373"/>
      <c r="AF15" s="373"/>
      <c r="AG15" s="374"/>
      <c r="AH15" s="372">
        <v>6247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8603322</v>
      </c>
      <c r="BO15" s="449"/>
      <c r="BP15" s="449"/>
      <c r="BQ15" s="449"/>
      <c r="BR15" s="449"/>
      <c r="BS15" s="449"/>
      <c r="BT15" s="449"/>
      <c r="BU15" s="450"/>
      <c r="BV15" s="448">
        <v>8352869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29.2</v>
      </c>
      <c r="AD16" s="500"/>
      <c r="AE16" s="500"/>
      <c r="AF16" s="500"/>
      <c r="AG16" s="501"/>
      <c r="AH16" s="499">
        <v>29.6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9279885</v>
      </c>
      <c r="BO16" s="420"/>
      <c r="BP16" s="420"/>
      <c r="BQ16" s="420"/>
      <c r="BR16" s="420"/>
      <c r="BS16" s="420"/>
      <c r="BT16" s="420"/>
      <c r="BU16" s="421"/>
      <c r="BV16" s="419">
        <v>8964439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13980</v>
      </c>
      <c r="AD17" s="373"/>
      <c r="AE17" s="373"/>
      <c r="AF17" s="373"/>
      <c r="AG17" s="374"/>
      <c r="AH17" s="372">
        <v>13942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11003670</v>
      </c>
      <c r="BO17" s="420"/>
      <c r="BP17" s="420"/>
      <c r="BQ17" s="420"/>
      <c r="BR17" s="420"/>
      <c r="BS17" s="420"/>
      <c r="BT17" s="420"/>
      <c r="BU17" s="421"/>
      <c r="BV17" s="419">
        <v>10670966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49.26</v>
      </c>
      <c r="M18" s="472"/>
      <c r="N18" s="472"/>
      <c r="O18" s="472"/>
      <c r="P18" s="472"/>
      <c r="Q18" s="472"/>
      <c r="R18" s="473"/>
      <c r="S18" s="473"/>
      <c r="T18" s="473"/>
      <c r="U18" s="473"/>
      <c r="V18" s="474"/>
      <c r="W18" s="490"/>
      <c r="X18" s="491"/>
      <c r="Y18" s="491"/>
      <c r="Z18" s="491"/>
      <c r="AA18" s="491"/>
      <c r="AB18" s="515"/>
      <c r="AC18" s="389">
        <v>66.900000000000006</v>
      </c>
      <c r="AD18" s="390"/>
      <c r="AE18" s="390"/>
      <c r="AF18" s="390"/>
      <c r="AG18" s="475"/>
      <c r="AH18" s="389">
        <v>66.2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11392197</v>
      </c>
      <c r="BO18" s="420"/>
      <c r="BP18" s="420"/>
      <c r="BQ18" s="420"/>
      <c r="BR18" s="420"/>
      <c r="BS18" s="420"/>
      <c r="BT18" s="420"/>
      <c r="BU18" s="421"/>
      <c r="BV18" s="419">
        <v>10653939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873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13921848</v>
      </c>
      <c r="BO19" s="420"/>
      <c r="BP19" s="420"/>
      <c r="BQ19" s="420"/>
      <c r="BR19" s="420"/>
      <c r="BS19" s="420"/>
      <c r="BT19" s="420"/>
      <c r="BU19" s="421"/>
      <c r="BV19" s="419">
        <v>13202189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17066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15102899</v>
      </c>
      <c r="BO22" s="449"/>
      <c r="BP22" s="449"/>
      <c r="BQ22" s="449"/>
      <c r="BR22" s="449"/>
      <c r="BS22" s="449"/>
      <c r="BT22" s="449"/>
      <c r="BU22" s="450"/>
      <c r="BV22" s="448">
        <v>15529987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13222219</v>
      </c>
      <c r="BO23" s="420"/>
      <c r="BP23" s="420"/>
      <c r="BQ23" s="420"/>
      <c r="BR23" s="420"/>
      <c r="BS23" s="420"/>
      <c r="BT23" s="420"/>
      <c r="BU23" s="421"/>
      <c r="BV23" s="419">
        <v>13538752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9310</v>
      </c>
      <c r="R24" s="373"/>
      <c r="S24" s="373"/>
      <c r="T24" s="373"/>
      <c r="U24" s="373"/>
      <c r="V24" s="374"/>
      <c r="W24" s="462"/>
      <c r="X24" s="399"/>
      <c r="Y24" s="400"/>
      <c r="Z24" s="375" t="s">
        <v>162</v>
      </c>
      <c r="AA24" s="376"/>
      <c r="AB24" s="376"/>
      <c r="AC24" s="376"/>
      <c r="AD24" s="376"/>
      <c r="AE24" s="376"/>
      <c r="AF24" s="376"/>
      <c r="AG24" s="377"/>
      <c r="AH24" s="372">
        <v>327</v>
      </c>
      <c r="AI24" s="373"/>
      <c r="AJ24" s="373"/>
      <c r="AK24" s="373"/>
      <c r="AL24" s="374"/>
      <c r="AM24" s="372">
        <v>961707</v>
      </c>
      <c r="AN24" s="373"/>
      <c r="AO24" s="373"/>
      <c r="AP24" s="373"/>
      <c r="AQ24" s="373"/>
      <c r="AR24" s="374"/>
      <c r="AS24" s="372">
        <v>2941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11367978</v>
      </c>
      <c r="BO24" s="420"/>
      <c r="BP24" s="420"/>
      <c r="BQ24" s="420"/>
      <c r="BR24" s="420"/>
      <c r="BS24" s="420"/>
      <c r="BT24" s="420"/>
      <c r="BU24" s="421"/>
      <c r="BV24" s="419">
        <v>11374237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7700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4835443</v>
      </c>
      <c r="BO25" s="449"/>
      <c r="BP25" s="449"/>
      <c r="BQ25" s="449"/>
      <c r="BR25" s="449"/>
      <c r="BS25" s="449"/>
      <c r="BT25" s="449"/>
      <c r="BU25" s="450"/>
      <c r="BV25" s="448">
        <v>5775170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6720</v>
      </c>
      <c r="R26" s="373"/>
      <c r="S26" s="373"/>
      <c r="T26" s="373"/>
      <c r="U26" s="373"/>
      <c r="V26" s="374"/>
      <c r="W26" s="462"/>
      <c r="X26" s="399"/>
      <c r="Y26" s="400"/>
      <c r="Z26" s="375" t="s">
        <v>168</v>
      </c>
      <c r="AA26" s="430"/>
      <c r="AB26" s="430"/>
      <c r="AC26" s="430"/>
      <c r="AD26" s="430"/>
      <c r="AE26" s="430"/>
      <c r="AF26" s="430"/>
      <c r="AG26" s="431"/>
      <c r="AH26" s="372">
        <v>14</v>
      </c>
      <c r="AI26" s="373"/>
      <c r="AJ26" s="373"/>
      <c r="AK26" s="373"/>
      <c r="AL26" s="374"/>
      <c r="AM26" s="372">
        <v>32676</v>
      </c>
      <c r="AN26" s="373"/>
      <c r="AO26" s="373"/>
      <c r="AP26" s="373"/>
      <c r="AQ26" s="373"/>
      <c r="AR26" s="374"/>
      <c r="AS26" s="372">
        <v>2334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4980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263526</v>
      </c>
      <c r="BO27" s="454"/>
      <c r="BP27" s="454"/>
      <c r="BQ27" s="454"/>
      <c r="BR27" s="454"/>
      <c r="BS27" s="454"/>
      <c r="BT27" s="454"/>
      <c r="BU27" s="455"/>
      <c r="BV27" s="453">
        <v>263522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4460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1691930</v>
      </c>
      <c r="BO28" s="449"/>
      <c r="BP28" s="449"/>
      <c r="BQ28" s="449"/>
      <c r="BR28" s="449"/>
      <c r="BS28" s="449"/>
      <c r="BT28" s="449"/>
      <c r="BU28" s="450"/>
      <c r="BV28" s="448">
        <v>2022617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3980</v>
      </c>
      <c r="R29" s="373"/>
      <c r="S29" s="373"/>
      <c r="T29" s="373"/>
      <c r="U29" s="373"/>
      <c r="V29" s="374"/>
      <c r="W29" s="463"/>
      <c r="X29" s="464"/>
      <c r="Y29" s="465"/>
      <c r="Z29" s="375" t="s">
        <v>177</v>
      </c>
      <c r="AA29" s="376"/>
      <c r="AB29" s="376"/>
      <c r="AC29" s="376"/>
      <c r="AD29" s="376"/>
      <c r="AE29" s="376"/>
      <c r="AF29" s="376"/>
      <c r="AG29" s="377"/>
      <c r="AH29" s="372">
        <v>327</v>
      </c>
      <c r="AI29" s="373"/>
      <c r="AJ29" s="373"/>
      <c r="AK29" s="373"/>
      <c r="AL29" s="374"/>
      <c r="AM29" s="372">
        <v>961707</v>
      </c>
      <c r="AN29" s="373"/>
      <c r="AO29" s="373"/>
      <c r="AP29" s="373"/>
      <c r="AQ29" s="373"/>
      <c r="AR29" s="374"/>
      <c r="AS29" s="372">
        <v>2941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447744</v>
      </c>
      <c r="BO29" s="420"/>
      <c r="BP29" s="420"/>
      <c r="BQ29" s="420"/>
      <c r="BR29" s="420"/>
      <c r="BS29" s="420"/>
      <c r="BT29" s="420"/>
      <c r="BU29" s="421"/>
      <c r="BV29" s="419">
        <v>426223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465134</v>
      </c>
      <c r="BO30" s="454"/>
      <c r="BP30" s="454"/>
      <c r="BQ30" s="454"/>
      <c r="BR30" s="454"/>
      <c r="BS30" s="454"/>
      <c r="BT30" s="454"/>
      <c r="BU30" s="455"/>
      <c r="BV30" s="453">
        <v>459093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海部南部水道企業団</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愛知県後期高齢者医療広域連合（一般会計）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愛知県後期高齢者医療広域連合（後期高齢者医療特別会計）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愛知県市町村職員退職手当組合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海部地区環境事務組合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海部南部消防組合（一般会計）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海部南部消防組合（消防指令センター特別会計）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海部地区急病診療所組合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海部地区水防事務組合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海部南部広域事務組合（一般会計）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7wVaPAuZSq4bDWTv3WaTgBwStOuFGPF10m5fwgTLCpT7ejj0kBY42p+Ucieh1acHWUI/3fkxrYytHIPbj1VoA==" saltValue="+6xkHqr9WkNZPoRx6YNaq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6.11</v>
      </c>
      <c r="G34" s="33">
        <v>7.02</v>
      </c>
      <c r="H34" s="33">
        <v>8.42</v>
      </c>
      <c r="I34" s="33">
        <v>5.54</v>
      </c>
      <c r="J34" s="34">
        <v>6.74</v>
      </c>
      <c r="K34" s="22"/>
      <c r="L34" s="22"/>
      <c r="M34" s="22"/>
      <c r="N34" s="22"/>
      <c r="O34" s="22"/>
      <c r="P34" s="22"/>
    </row>
    <row r="35" spans="1:16" ht="39" customHeight="1" x14ac:dyDescent="0.15">
      <c r="A35" s="22"/>
      <c r="B35" s="35"/>
      <c r="C35" s="1145" t="s">
        <v>532</v>
      </c>
      <c r="D35" s="1146"/>
      <c r="E35" s="1147"/>
      <c r="F35" s="36">
        <v>1.63</v>
      </c>
      <c r="G35" s="37">
        <v>1.66</v>
      </c>
      <c r="H35" s="37">
        <v>1.93</v>
      </c>
      <c r="I35" s="37">
        <v>2.2000000000000002</v>
      </c>
      <c r="J35" s="38">
        <v>2.6</v>
      </c>
      <c r="K35" s="22"/>
      <c r="L35" s="22"/>
      <c r="M35" s="22"/>
      <c r="N35" s="22"/>
      <c r="O35" s="22"/>
      <c r="P35" s="22"/>
    </row>
    <row r="36" spans="1:16" ht="39" customHeight="1" x14ac:dyDescent="0.15">
      <c r="A36" s="22"/>
      <c r="B36" s="35"/>
      <c r="C36" s="1145" t="s">
        <v>533</v>
      </c>
      <c r="D36" s="1146"/>
      <c r="E36" s="1147"/>
      <c r="F36" s="36">
        <v>0.89</v>
      </c>
      <c r="G36" s="37">
        <v>0.77</v>
      </c>
      <c r="H36" s="37">
        <v>0.76</v>
      </c>
      <c r="I36" s="37">
        <v>0.93</v>
      </c>
      <c r="J36" s="38">
        <v>1.2</v>
      </c>
      <c r="K36" s="22"/>
      <c r="L36" s="22"/>
      <c r="M36" s="22"/>
      <c r="N36" s="22"/>
      <c r="O36" s="22"/>
      <c r="P36" s="22"/>
    </row>
    <row r="37" spans="1:16" ht="39" customHeight="1" x14ac:dyDescent="0.15">
      <c r="A37" s="22"/>
      <c r="B37" s="35"/>
      <c r="C37" s="1145" t="s">
        <v>534</v>
      </c>
      <c r="D37" s="1146"/>
      <c r="E37" s="1147"/>
      <c r="F37" s="36">
        <v>1.03</v>
      </c>
      <c r="G37" s="37">
        <v>1.2</v>
      </c>
      <c r="H37" s="37">
        <v>0.39</v>
      </c>
      <c r="I37" s="37" t="s">
        <v>535</v>
      </c>
      <c r="J37" s="38">
        <v>0.49</v>
      </c>
      <c r="K37" s="22"/>
      <c r="L37" s="22"/>
      <c r="M37" s="22"/>
      <c r="N37" s="22"/>
      <c r="O37" s="22"/>
      <c r="P37" s="22"/>
    </row>
    <row r="38" spans="1:16" ht="39" customHeight="1" x14ac:dyDescent="0.15">
      <c r="A38" s="22"/>
      <c r="B38" s="35"/>
      <c r="C38" s="1145" t="s">
        <v>536</v>
      </c>
      <c r="D38" s="1146"/>
      <c r="E38" s="1147"/>
      <c r="F38" s="36">
        <v>0</v>
      </c>
      <c r="G38" s="37">
        <v>0.01</v>
      </c>
      <c r="H38" s="37">
        <v>0.03</v>
      </c>
      <c r="I38" s="37">
        <v>0.01</v>
      </c>
      <c r="J38" s="38">
        <v>0.02</v>
      </c>
      <c r="K38" s="22"/>
      <c r="L38" s="22"/>
      <c r="M38" s="22"/>
      <c r="N38" s="22"/>
      <c r="O38" s="22"/>
      <c r="P38" s="22"/>
    </row>
    <row r="39" spans="1:16" ht="39" customHeight="1" x14ac:dyDescent="0.15">
      <c r="A39" s="22"/>
      <c r="B39" s="35"/>
      <c r="C39" s="1145" t="s">
        <v>537</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539</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1o9WS7em8L0fIWxV4hnPX9eCXHWaHBZY1C+QBLdIuTT2EJpQutOLP71tlDApnb7PtHGnzcwnrgzys3Rmy6Hsw==" saltValue="Q3uzLP4KNUV3448DY+lp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1076</v>
      </c>
      <c r="L45" s="60">
        <v>1048</v>
      </c>
      <c r="M45" s="60">
        <v>1157</v>
      </c>
      <c r="N45" s="60">
        <v>1211</v>
      </c>
      <c r="O45" s="61">
        <v>1212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357</v>
      </c>
      <c r="L48" s="64">
        <v>330</v>
      </c>
      <c r="M48" s="64">
        <v>336</v>
      </c>
      <c r="N48" s="64">
        <v>304</v>
      </c>
      <c r="O48" s="65">
        <v>333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13</v>
      </c>
      <c r="L49" s="64">
        <v>20</v>
      </c>
      <c r="M49" s="64">
        <v>34</v>
      </c>
      <c r="N49" s="64">
        <v>33</v>
      </c>
      <c r="O49" s="65">
        <v>40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925</v>
      </c>
      <c r="L52" s="64">
        <v>931</v>
      </c>
      <c r="M52" s="64">
        <v>1006</v>
      </c>
      <c r="N52" s="64">
        <v>967</v>
      </c>
      <c r="O52" s="65">
        <v>980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521</v>
      </c>
      <c r="L53" s="69">
        <v>467</v>
      </c>
      <c r="M53" s="69">
        <v>521</v>
      </c>
      <c r="N53" s="69">
        <v>581</v>
      </c>
      <c r="O53" s="70">
        <v>605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3HJjFFbTM+6fYoIYnAiymBMOu1IXGwoB2xMuchqlevnpK+EPa6kQcKMxqYUkshtI8sRc61xScegrnqhSXf8uQ==" saltValue="94DLR0Qqf4yrcKlRoymP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14383</v>
      </c>
      <c r="J41" s="344">
        <v>15165</v>
      </c>
      <c r="K41" s="344">
        <v>15555</v>
      </c>
      <c r="L41" s="344">
        <v>15530</v>
      </c>
      <c r="M41" s="345">
        <v>15103</v>
      </c>
    </row>
    <row r="42" spans="2:13" ht="27.75" customHeight="1" x14ac:dyDescent="0.15">
      <c r="B42" s="1186"/>
      <c r="C42" s="1187"/>
      <c r="D42" s="106"/>
      <c r="E42" s="1190" t="s">
        <v>32</v>
      </c>
      <c r="F42" s="1190"/>
      <c r="G42" s="1190"/>
      <c r="H42" s="1191"/>
      <c r="I42" s="346" t="s">
        <v>485</v>
      </c>
      <c r="J42" s="347" t="s">
        <v>485</v>
      </c>
      <c r="K42" s="347" t="s">
        <v>485</v>
      </c>
      <c r="L42" s="347" t="s">
        <v>485</v>
      </c>
      <c r="M42" s="348" t="s">
        <v>485</v>
      </c>
    </row>
    <row r="43" spans="2:13" ht="27.75" customHeight="1" x14ac:dyDescent="0.15">
      <c r="B43" s="1186"/>
      <c r="C43" s="1187"/>
      <c r="D43" s="106"/>
      <c r="E43" s="1190" t="s">
        <v>33</v>
      </c>
      <c r="F43" s="1190"/>
      <c r="G43" s="1190"/>
      <c r="H43" s="1191"/>
      <c r="I43" s="346">
        <v>7548</v>
      </c>
      <c r="J43" s="347">
        <v>7361</v>
      </c>
      <c r="K43" s="347">
        <v>7140</v>
      </c>
      <c r="L43" s="347">
        <v>7218</v>
      </c>
      <c r="M43" s="348">
        <v>8027</v>
      </c>
    </row>
    <row r="44" spans="2:13" ht="27.75" customHeight="1" x14ac:dyDescent="0.15">
      <c r="B44" s="1186"/>
      <c r="C44" s="1187"/>
      <c r="D44" s="106"/>
      <c r="E44" s="1190" t="s">
        <v>34</v>
      </c>
      <c r="F44" s="1190"/>
      <c r="G44" s="1190"/>
      <c r="H44" s="1191"/>
      <c r="I44" s="346">
        <v>232</v>
      </c>
      <c r="J44" s="347">
        <v>278</v>
      </c>
      <c r="K44" s="347">
        <v>243</v>
      </c>
      <c r="L44" s="347">
        <v>697</v>
      </c>
      <c r="M44" s="348">
        <v>1634</v>
      </c>
    </row>
    <row r="45" spans="2:13" ht="27.75" customHeight="1" x14ac:dyDescent="0.15">
      <c r="B45" s="1186"/>
      <c r="C45" s="1187"/>
      <c r="D45" s="106"/>
      <c r="E45" s="1190" t="s">
        <v>35</v>
      </c>
      <c r="F45" s="1190"/>
      <c r="G45" s="1190"/>
      <c r="H45" s="1191"/>
      <c r="I45" s="346">
        <v>2189</v>
      </c>
      <c r="J45" s="347">
        <v>2177</v>
      </c>
      <c r="K45" s="347">
        <v>2209</v>
      </c>
      <c r="L45" s="347">
        <v>2152</v>
      </c>
      <c r="M45" s="348">
        <v>2138</v>
      </c>
    </row>
    <row r="46" spans="2:13" ht="27.75" customHeight="1" x14ac:dyDescent="0.15">
      <c r="B46" s="1186"/>
      <c r="C46" s="1187"/>
      <c r="D46" s="107"/>
      <c r="E46" s="1190" t="s">
        <v>36</v>
      </c>
      <c r="F46" s="1190"/>
      <c r="G46" s="1190"/>
      <c r="H46" s="1191"/>
      <c r="I46" s="346" t="s">
        <v>485</v>
      </c>
      <c r="J46" s="347" t="s">
        <v>485</v>
      </c>
      <c r="K46" s="347" t="s">
        <v>485</v>
      </c>
      <c r="L46" s="347" t="s">
        <v>485</v>
      </c>
      <c r="M46" s="348" t="s">
        <v>485</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1919</v>
      </c>
      <c r="J50" s="347">
        <v>2611</v>
      </c>
      <c r="K50" s="347">
        <v>3019</v>
      </c>
      <c r="L50" s="347">
        <v>3275</v>
      </c>
      <c r="M50" s="348">
        <v>2936</v>
      </c>
    </row>
    <row r="51" spans="2:13" ht="27.75" customHeight="1" x14ac:dyDescent="0.15">
      <c r="B51" s="1186"/>
      <c r="C51" s="1187"/>
      <c r="D51" s="106"/>
      <c r="E51" s="1190" t="s">
        <v>42</v>
      </c>
      <c r="F51" s="1190"/>
      <c r="G51" s="1190"/>
      <c r="H51" s="1191"/>
      <c r="I51" s="346" t="s">
        <v>485</v>
      </c>
      <c r="J51" s="347" t="s">
        <v>485</v>
      </c>
      <c r="K51" s="347" t="s">
        <v>485</v>
      </c>
      <c r="L51" s="347" t="s">
        <v>485</v>
      </c>
      <c r="M51" s="348" t="s">
        <v>485</v>
      </c>
    </row>
    <row r="52" spans="2:13" ht="27.75" customHeight="1" x14ac:dyDescent="0.15">
      <c r="B52" s="1188"/>
      <c r="C52" s="1189"/>
      <c r="D52" s="106"/>
      <c r="E52" s="1190" t="s">
        <v>43</v>
      </c>
      <c r="F52" s="1190"/>
      <c r="G52" s="1190"/>
      <c r="H52" s="1191"/>
      <c r="I52" s="346">
        <v>13174</v>
      </c>
      <c r="J52" s="347">
        <v>13587</v>
      </c>
      <c r="K52" s="347">
        <v>13228</v>
      </c>
      <c r="L52" s="347">
        <v>13541</v>
      </c>
      <c r="M52" s="348">
        <v>13705</v>
      </c>
    </row>
    <row r="53" spans="2:13" ht="27.75" customHeight="1" thickBot="1" x14ac:dyDescent="0.2">
      <c r="B53" s="1192" t="s">
        <v>19</v>
      </c>
      <c r="C53" s="1193"/>
      <c r="D53" s="110"/>
      <c r="E53" s="1194" t="s">
        <v>44</v>
      </c>
      <c r="F53" s="1194"/>
      <c r="G53" s="1194"/>
      <c r="H53" s="1195"/>
      <c r="I53" s="349">
        <v>9260</v>
      </c>
      <c r="J53" s="350">
        <v>8783</v>
      </c>
      <c r="K53" s="350">
        <v>8900</v>
      </c>
      <c r="L53" s="350">
        <v>8780</v>
      </c>
      <c r="M53" s="351">
        <v>10260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etG6twTFkFZZ/0Vmh2br5jo9C8MNUx2RveHXRBM8Ck/IGVRTXLcZ3HfJk3+UFsHxvKWxA1tnqk/05YDr8II1g==" saltValue="+XVJdTfevyrzpeCn5HYF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1808</v>
      </c>
      <c r="G55" s="352">
        <v>2023</v>
      </c>
      <c r="H55" s="353">
        <v>1692</v>
      </c>
    </row>
    <row r="56" spans="2:8" ht="52.5" customHeight="1" x14ac:dyDescent="0.15">
      <c r="B56" s="122"/>
      <c r="C56" s="1213" t="s">
        <v>47</v>
      </c>
      <c r="D56" s="1213"/>
      <c r="E56" s="1214"/>
      <c r="F56" s="354">
        <v>391</v>
      </c>
      <c r="G56" s="354">
        <v>426</v>
      </c>
      <c r="H56" s="355">
        <v>448</v>
      </c>
    </row>
    <row r="57" spans="2:8" ht="53.25" customHeight="1" x14ac:dyDescent="0.15">
      <c r="B57" s="122"/>
      <c r="C57" s="1215" t="s">
        <v>48</v>
      </c>
      <c r="D57" s="1215"/>
      <c r="E57" s="1216"/>
      <c r="F57" s="356">
        <v>439</v>
      </c>
      <c r="G57" s="356">
        <v>459</v>
      </c>
      <c r="H57" s="357">
        <v>465</v>
      </c>
    </row>
    <row r="58" spans="2:8" ht="45.75" customHeight="1" x14ac:dyDescent="0.15">
      <c r="B58" s="123"/>
      <c r="C58" s="1203" t="s">
        <v>562</v>
      </c>
      <c r="D58" s="1204"/>
      <c r="E58" s="1205"/>
      <c r="F58" s="358">
        <v>428</v>
      </c>
      <c r="G58" s="358">
        <v>448</v>
      </c>
      <c r="H58" s="359">
        <v>448</v>
      </c>
    </row>
    <row r="59" spans="2:8" ht="45.75" customHeight="1" x14ac:dyDescent="0.15">
      <c r="B59" s="123"/>
      <c r="C59" s="1203" t="s">
        <v>563</v>
      </c>
      <c r="D59" s="1204"/>
      <c r="E59" s="1205"/>
      <c r="F59" s="358">
        <v>5</v>
      </c>
      <c r="G59" s="358">
        <v>10</v>
      </c>
      <c r="H59" s="359">
        <v>15</v>
      </c>
    </row>
    <row r="60" spans="2:8" ht="45.75" customHeight="1" x14ac:dyDescent="0.15">
      <c r="B60" s="123"/>
      <c r="C60" s="1203" t="s">
        <v>564</v>
      </c>
      <c r="D60" s="1204"/>
      <c r="E60" s="1205"/>
      <c r="F60" s="358">
        <v>5</v>
      </c>
      <c r="G60" s="358">
        <v>0</v>
      </c>
      <c r="H60" s="359">
        <v>1</v>
      </c>
    </row>
    <row r="61" spans="2:8" ht="45.75" customHeight="1" x14ac:dyDescent="0.15">
      <c r="B61" s="123"/>
      <c r="C61" s="1203" t="s">
        <v>565</v>
      </c>
      <c r="D61" s="1204"/>
      <c r="E61" s="1205"/>
      <c r="F61" s="358">
        <v>1</v>
      </c>
      <c r="G61" s="358">
        <v>1</v>
      </c>
      <c r="H61" s="359">
        <v>1</v>
      </c>
    </row>
    <row r="62" spans="2:8" ht="45.75" customHeight="1" thickBot="1" x14ac:dyDescent="0.2">
      <c r="B62" s="124"/>
      <c r="C62" s="1206"/>
      <c r="D62" s="1207"/>
      <c r="E62" s="1208"/>
      <c r="F62" s="360"/>
      <c r="G62" s="360"/>
      <c r="H62" s="361"/>
    </row>
    <row r="63" spans="2:8" ht="52.5" customHeight="1" thickBot="1" x14ac:dyDescent="0.2">
      <c r="B63" s="125"/>
      <c r="C63" s="1209" t="s">
        <v>49</v>
      </c>
      <c r="D63" s="1209"/>
      <c r="E63" s="1210"/>
      <c r="F63" s="362">
        <v>2638</v>
      </c>
      <c r="G63" s="362">
        <v>2908</v>
      </c>
      <c r="H63" s="363">
        <v>2605</v>
      </c>
    </row>
    <row r="64" spans="2:8" x14ac:dyDescent="0.15"/>
  </sheetData>
  <sheetProtection algorithmName="SHA-512" hashValue="RlhLcCCGVsijG3TuYzCc9OS8Byi/SZNTnCY/4+2XUW4BUBsENR2yxn/JEPSJddU+n/KA4Dxhjv3cOWxyxxjLSw==" saltValue="+F6O8LJNktIDMnhSfpFl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26777</v>
      </c>
      <c r="E3" s="144"/>
      <c r="F3" s="145">
        <v>76347</v>
      </c>
      <c r="G3" s="146"/>
      <c r="H3" s="147"/>
    </row>
    <row r="4" spans="1:8" x14ac:dyDescent="0.15">
      <c r="A4" s="148"/>
      <c r="B4" s="149"/>
      <c r="C4" s="150"/>
      <c r="D4" s="151">
        <v>18278</v>
      </c>
      <c r="E4" s="152"/>
      <c r="F4" s="153">
        <v>41762</v>
      </c>
      <c r="G4" s="154"/>
      <c r="H4" s="155"/>
    </row>
    <row r="5" spans="1:8" x14ac:dyDescent="0.15">
      <c r="A5" s="136" t="s">
        <v>518</v>
      </c>
      <c r="B5" s="141"/>
      <c r="C5" s="142"/>
      <c r="D5" s="143">
        <v>37501</v>
      </c>
      <c r="E5" s="144"/>
      <c r="F5" s="145">
        <v>71279</v>
      </c>
      <c r="G5" s="146"/>
      <c r="H5" s="147"/>
    </row>
    <row r="6" spans="1:8" x14ac:dyDescent="0.15">
      <c r="A6" s="148"/>
      <c r="B6" s="149"/>
      <c r="C6" s="150"/>
      <c r="D6" s="151">
        <v>29044</v>
      </c>
      <c r="E6" s="152"/>
      <c r="F6" s="153">
        <v>36731</v>
      </c>
      <c r="G6" s="154"/>
      <c r="H6" s="155"/>
    </row>
    <row r="7" spans="1:8" x14ac:dyDescent="0.15">
      <c r="A7" s="136" t="s">
        <v>519</v>
      </c>
      <c r="B7" s="141"/>
      <c r="C7" s="142"/>
      <c r="D7" s="143">
        <v>51521</v>
      </c>
      <c r="E7" s="144"/>
      <c r="F7" s="145">
        <v>74994</v>
      </c>
      <c r="G7" s="146"/>
      <c r="H7" s="147"/>
    </row>
    <row r="8" spans="1:8" x14ac:dyDescent="0.15">
      <c r="A8" s="148"/>
      <c r="B8" s="149"/>
      <c r="C8" s="150"/>
      <c r="D8" s="151">
        <v>25544</v>
      </c>
      <c r="E8" s="152"/>
      <c r="F8" s="153">
        <v>36188</v>
      </c>
      <c r="G8" s="154"/>
      <c r="H8" s="155"/>
    </row>
    <row r="9" spans="1:8" x14ac:dyDescent="0.15">
      <c r="A9" s="136" t="s">
        <v>520</v>
      </c>
      <c r="B9" s="141"/>
      <c r="C9" s="142"/>
      <c r="D9" s="143">
        <v>41292</v>
      </c>
      <c r="E9" s="144"/>
      <c r="F9" s="145">
        <v>71849</v>
      </c>
      <c r="G9" s="146"/>
      <c r="H9" s="147"/>
    </row>
    <row r="10" spans="1:8" x14ac:dyDescent="0.15">
      <c r="A10" s="148"/>
      <c r="B10" s="149"/>
      <c r="C10" s="150"/>
      <c r="D10" s="151">
        <v>23337</v>
      </c>
      <c r="E10" s="152"/>
      <c r="F10" s="153">
        <v>36144</v>
      </c>
      <c r="G10" s="154"/>
      <c r="H10" s="155"/>
    </row>
    <row r="11" spans="1:8" x14ac:dyDescent="0.15">
      <c r="A11" s="136" t="s">
        <v>521</v>
      </c>
      <c r="B11" s="141"/>
      <c r="C11" s="142"/>
      <c r="D11" s="143">
        <v>36346</v>
      </c>
      <c r="E11" s="144"/>
      <c r="F11" s="145">
        <v>82962</v>
      </c>
      <c r="G11" s="146"/>
      <c r="H11" s="147"/>
    </row>
    <row r="12" spans="1:8" x14ac:dyDescent="0.15">
      <c r="A12" s="148"/>
      <c r="B12" s="149"/>
      <c r="C12" s="156"/>
      <c r="D12" s="151">
        <v>16942</v>
      </c>
      <c r="E12" s="152"/>
      <c r="F12" s="153">
        <v>42835</v>
      </c>
      <c r="G12" s="154"/>
      <c r="H12" s="155"/>
    </row>
    <row r="13" spans="1:8" x14ac:dyDescent="0.15">
      <c r="A13" s="136"/>
      <c r="B13" s="141"/>
      <c r="C13" s="157"/>
      <c r="D13" s="158">
        <v>38687</v>
      </c>
      <c r="E13" s="159"/>
      <c r="F13" s="160">
        <v>75486</v>
      </c>
      <c r="G13" s="161"/>
      <c r="H13" s="147"/>
    </row>
    <row r="14" spans="1:8" x14ac:dyDescent="0.15">
      <c r="A14" s="148"/>
      <c r="B14" s="149"/>
      <c r="C14" s="150"/>
      <c r="D14" s="151">
        <v>22629</v>
      </c>
      <c r="E14" s="152"/>
      <c r="F14" s="153">
        <v>38732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6.12</v>
      </c>
      <c r="C19" s="162">
        <f>ROUND(VALUE(SUBSTITUTE(実質収支比率等に係る経年分析!G$48,"▲","-")),2)</f>
        <v>7.03</v>
      </c>
      <c r="D19" s="162">
        <f>ROUND(VALUE(SUBSTITUTE(実質収支比率等に係る経年分析!H$48,"▲","-")),2)</f>
        <v>8.42</v>
      </c>
      <c r="E19" s="162">
        <f>ROUND(VALUE(SUBSTITUTE(実質収支比率等に係る経年分析!I$48,"▲","-")),2)</f>
        <v>5.54</v>
      </c>
      <c r="F19" s="162">
        <f>ROUND(VALUE(SUBSTITUTE(実質収支比率等に係る経年分析!J$48,"▲","-")),2)</f>
        <v>6.75</v>
      </c>
    </row>
    <row r="20" spans="1:11" x14ac:dyDescent="0.15">
      <c r="A20" s="162" t="s">
        <v>53</v>
      </c>
      <c r="B20" s="162">
        <f>ROUND(VALUE(SUBSTITUTE(実質収支比率等に係る経年分析!F$47,"▲","-")),2)</f>
        <v>11.55</v>
      </c>
      <c r="C20" s="162">
        <f>ROUND(VALUE(SUBSTITUTE(実質収支比率等に係る経年分析!G$47,"▲","-")),2)</f>
        <v>13.83</v>
      </c>
      <c r="D20" s="162">
        <f>ROUND(VALUE(SUBSTITUTE(実質収支比率等に係る経年分析!H$47,"▲","-")),2)</f>
        <v>16.27</v>
      </c>
      <c r="E20" s="162">
        <f>ROUND(VALUE(SUBSTITUTE(実質収支比率等に係る経年分析!I$47,"▲","-")),2)</f>
        <v>17.829999999999998</v>
      </c>
      <c r="F20" s="162">
        <f>ROUND(VALUE(SUBSTITUTE(実質収支比率等に係る経年分析!J$47,"▲","-")),2)</f>
        <v>14.45</v>
      </c>
    </row>
    <row r="21" spans="1:11" x14ac:dyDescent="0.15">
      <c r="A21" s="162" t="s">
        <v>54</v>
      </c>
      <c r="B21" s="162">
        <f>IF(ISNUMBER(VALUE(SUBSTITUTE(実質収支比率等に係る経年分析!F$49,"▲","-"))),ROUND(VALUE(SUBSTITUTE(実質収支比率等に係る経年分析!F$49,"▲","-")),2),NA())</f>
        <v>2.12</v>
      </c>
      <c r="C21" s="162">
        <f>IF(ISNUMBER(VALUE(SUBSTITUTE(実質収支比率等に係る経年分析!G$49,"▲","-"))),ROUND(VALUE(SUBSTITUTE(実質収支比率等に係る経年分析!G$49,"▲","-")),2),NA())</f>
        <v>4</v>
      </c>
      <c r="D21" s="162">
        <f>IF(ISNUMBER(VALUE(SUBSTITUTE(実質収支比率等に係る経年分析!H$49,"▲","-"))),ROUND(VALUE(SUBSTITUTE(実質収支比率等に係る経年分析!H$49,"▲","-")),2),NA())</f>
        <v>3.67</v>
      </c>
      <c r="E21" s="162">
        <f>IF(ISNUMBER(VALUE(SUBSTITUTE(実質収支比率等に係る経年分析!I$49,"▲","-"))),ROUND(VALUE(SUBSTITUTE(実質収支比率等に係る経年分析!I$49,"▲","-")),2),NA())</f>
        <v>-0.81</v>
      </c>
      <c r="F21" s="162">
        <f>IF(ISNUMBER(VALUE(SUBSTITUTE(実質収支比率等に係る経年分析!J$49,"▲","-"))),ROUND(VALUE(SUBSTITUTE(実質収支比率等に係る経年分析!J$49,"▲","-")),2),NA())</f>
        <v>-1.44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土地取得特別会計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0.39</v>
      </c>
      <c r="H33" s="163">
        <f>IF(ROUND(VALUE(SUBSTITUTE(連結実質赤字比率に係る赤字・黒字の構成分析!I$37,"▲", "-")), 2) &lt; 0, ABS(ROUND(VALUE(SUBSTITUTE(連結実質赤字比率に係る赤字・黒字の構成分析!I$37,"▲", "-")), 2)), NA())</f>
        <v>0.11</v>
      </c>
      <c r="I33" s="163" t="e">
        <f>IF(ROUND(VALUE(SUBSTITUTE(連結実質赤字比率に係る赤字・黒字の構成分析!I$37,"▲", "-")), 2) &gt;= 0, ABS(ROUND(VALUE(SUBSTITUTE(連結実質赤字比率に係る赤字・黒字の構成分析!I$37,"▲", "-")), 2)), NA())</f>
        <v>#N/A</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0.49</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0.93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1.93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2.2000000000000002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6.11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5.54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6.74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925</v>
      </c>
      <c r="E42" s="164"/>
      <c r="F42" s="164"/>
      <c r="G42" s="164">
        <f>'実質公債費比率（分子）の構造'!L$52</f>
        <v>931</v>
      </c>
      <c r="H42" s="164"/>
      <c r="I42" s="164"/>
      <c r="J42" s="164">
        <f>'実質公債費比率（分子）の構造'!M$52</f>
        <v>1006</v>
      </c>
      <c r="K42" s="164"/>
      <c r="L42" s="164"/>
      <c r="M42" s="164">
        <f>'実質公債費比率（分子）の構造'!N$52</f>
        <v>967</v>
      </c>
      <c r="N42" s="164"/>
      <c r="O42" s="164"/>
      <c r="P42" s="164">
        <f>'実質公債費比率（分子）の構造'!O$52</f>
        <v>980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13</v>
      </c>
      <c r="C45" s="164"/>
      <c r="D45" s="164"/>
      <c r="E45" s="164">
        <f>'実質公債費比率（分子）の構造'!L$49</f>
        <v>20</v>
      </c>
      <c r="F45" s="164"/>
      <c r="G45" s="164"/>
      <c r="H45" s="164">
        <f>'実質公債費比率（分子）の構造'!M$49</f>
        <v>34</v>
      </c>
      <c r="I45" s="164"/>
      <c r="J45" s="164"/>
      <c r="K45" s="164">
        <f>'実質公債費比率（分子）の構造'!N$49</f>
        <v>33</v>
      </c>
      <c r="L45" s="164"/>
      <c r="M45" s="164"/>
      <c r="N45" s="164">
        <f>'実質公債費比率（分子）の構造'!O$49</f>
        <v>40</v>
      </c>
      <c r="O45" s="164"/>
      <c r="P45" s="164"/>
    </row>
    <row r="46" spans="1:16" x14ac:dyDescent="0.15">
      <c r="A46" s="164" t="s">
        <v>64</v>
      </c>
      <c r="B46" s="164">
        <f>'実質公債費比率（分子）の構造'!K$48</f>
        <v>357</v>
      </c>
      <c r="C46" s="164"/>
      <c r="D46" s="164"/>
      <c r="E46" s="164">
        <f>'実質公債費比率（分子）の構造'!L$48</f>
        <v>330</v>
      </c>
      <c r="F46" s="164"/>
      <c r="G46" s="164"/>
      <c r="H46" s="164">
        <f>'実質公債費比率（分子）の構造'!M$48</f>
        <v>336</v>
      </c>
      <c r="I46" s="164"/>
      <c r="J46" s="164"/>
      <c r="K46" s="164">
        <f>'実質公債費比率（分子）の構造'!N$48</f>
        <v>304</v>
      </c>
      <c r="L46" s="164"/>
      <c r="M46" s="164"/>
      <c r="N46" s="164">
        <f>'実質公債費比率（分子）の構造'!O$48</f>
        <v>333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1076</v>
      </c>
      <c r="C49" s="164"/>
      <c r="D49" s="164"/>
      <c r="E49" s="164">
        <f>'実質公債費比率（分子）の構造'!L$45</f>
        <v>1048</v>
      </c>
      <c r="F49" s="164"/>
      <c r="G49" s="164"/>
      <c r="H49" s="164">
        <f>'実質公債費比率（分子）の構造'!M$45</f>
        <v>1157</v>
      </c>
      <c r="I49" s="164"/>
      <c r="J49" s="164"/>
      <c r="K49" s="164">
        <f>'実質公債費比率（分子）の構造'!N$45</f>
        <v>1211</v>
      </c>
      <c r="L49" s="164"/>
      <c r="M49" s="164"/>
      <c r="N49" s="164">
        <f>'実質公債費比率（分子）の構造'!O$45</f>
        <v>1212</v>
      </c>
      <c r="O49" s="164"/>
      <c r="P49" s="164"/>
    </row>
    <row r="50" spans="1:16" x14ac:dyDescent="0.15">
      <c r="A50" s="164" t="s">
        <v>67</v>
      </c>
      <c r="B50" s="164" t="e">
        <f>NA()</f>
        <v>#N/A</v>
      </c>
      <c r="C50" s="164">
        <f>IF(ISNUMBER('実質公債費比率（分子）の構造'!K$53),'実質公債費比率（分子）の構造'!K$53,NA())</f>
        <v>521</v>
      </c>
      <c r="D50" s="164" t="e">
        <f>NA()</f>
        <v>#N/A</v>
      </c>
      <c r="E50" s="164" t="e">
        <f>NA()</f>
        <v>#N/A</v>
      </c>
      <c r="F50" s="164">
        <f>IF(ISNUMBER('実質公債費比率（分子）の構造'!L$53),'実質公債費比率（分子）の構造'!L$53,NA())</f>
        <v>467</v>
      </c>
      <c r="G50" s="164" t="e">
        <f>NA()</f>
        <v>#N/A</v>
      </c>
      <c r="H50" s="164" t="e">
        <f>NA()</f>
        <v>#N/A</v>
      </c>
      <c r="I50" s="164">
        <f>IF(ISNUMBER('実質公債費比率（分子）の構造'!M$53),'実質公債費比率（分子）の構造'!M$53,NA())</f>
        <v>521</v>
      </c>
      <c r="J50" s="164" t="e">
        <f>NA()</f>
        <v>#N/A</v>
      </c>
      <c r="K50" s="164" t="e">
        <f>NA()</f>
        <v>#N/A</v>
      </c>
      <c r="L50" s="164">
        <f>IF(ISNUMBER('実質公債費比率（分子）の構造'!N$53),'実質公債費比率（分子）の構造'!N$53,NA())</f>
        <v>581</v>
      </c>
      <c r="M50" s="164" t="e">
        <f>NA()</f>
        <v>#N/A</v>
      </c>
      <c r="N50" s="164" t="e">
        <f>NA()</f>
        <v>#N/A</v>
      </c>
      <c r="O50" s="164">
        <f>IF(ISNUMBER('実質公債費比率（分子）の構造'!O$53),'実質公債費比率（分子）の構造'!O$53,NA())</f>
        <v>605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13174</v>
      </c>
      <c r="E56" s="163"/>
      <c r="F56" s="163"/>
      <c r="G56" s="163">
        <f>'将来負担比率（分子）の構造'!J$52</f>
        <v>13587</v>
      </c>
      <c r="H56" s="163"/>
      <c r="I56" s="163"/>
      <c r="J56" s="163">
        <f>'将来負担比率（分子）の構造'!K$52</f>
        <v>13228</v>
      </c>
      <c r="K56" s="163"/>
      <c r="L56" s="163"/>
      <c r="M56" s="163">
        <f>'将来負担比率（分子）の構造'!L$52</f>
        <v>13541</v>
      </c>
      <c r="N56" s="163"/>
      <c r="O56" s="163"/>
      <c r="P56" s="163">
        <f>'将来負担比率（分子）の構造'!M$52</f>
        <v>13705</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1919</v>
      </c>
      <c r="E58" s="163"/>
      <c r="F58" s="163"/>
      <c r="G58" s="163">
        <f>'将来負担比率（分子）の構造'!J$50</f>
        <v>2611</v>
      </c>
      <c r="H58" s="163"/>
      <c r="I58" s="163"/>
      <c r="J58" s="163">
        <f>'将来負担比率（分子）の構造'!K$50</f>
        <v>3019</v>
      </c>
      <c r="K58" s="163"/>
      <c r="L58" s="163"/>
      <c r="M58" s="163">
        <f>'将来負担比率（分子）の構造'!L$50</f>
        <v>3275</v>
      </c>
      <c r="N58" s="163"/>
      <c r="O58" s="163"/>
      <c r="P58" s="163">
        <f>'将来負担比率（分子）の構造'!M$50</f>
        <v>2936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2189</v>
      </c>
      <c r="C62" s="163"/>
      <c r="D62" s="163"/>
      <c r="E62" s="163">
        <f>'将来負担比率（分子）の構造'!J$45</f>
        <v>2177</v>
      </c>
      <c r="F62" s="163"/>
      <c r="G62" s="163"/>
      <c r="H62" s="163">
        <f>'将来負担比率（分子）の構造'!K$45</f>
        <v>2209</v>
      </c>
      <c r="I62" s="163"/>
      <c r="J62" s="163"/>
      <c r="K62" s="163">
        <f>'将来負担比率（分子）の構造'!L$45</f>
        <v>2152</v>
      </c>
      <c r="L62" s="163"/>
      <c r="M62" s="163"/>
      <c r="N62" s="163">
        <f>'将来負担比率（分子）の構造'!M$45</f>
        <v>2138</v>
      </c>
      <c r="O62" s="163"/>
      <c r="P62" s="163"/>
    </row>
    <row r="63" spans="1:16" x14ac:dyDescent="0.15">
      <c r="A63" s="163" t="s">
        <v>34</v>
      </c>
      <c r="B63" s="163">
        <f>'将来負担比率（分子）の構造'!I$44</f>
        <v>232</v>
      </c>
      <c r="C63" s="163"/>
      <c r="D63" s="163"/>
      <c r="E63" s="163">
        <f>'将来負担比率（分子）の構造'!J$44</f>
        <v>278</v>
      </c>
      <c r="F63" s="163"/>
      <c r="G63" s="163"/>
      <c r="H63" s="163">
        <f>'将来負担比率（分子）の構造'!K$44</f>
        <v>243</v>
      </c>
      <c r="I63" s="163"/>
      <c r="J63" s="163"/>
      <c r="K63" s="163">
        <f>'将来負担比率（分子）の構造'!L$44</f>
        <v>697</v>
      </c>
      <c r="L63" s="163"/>
      <c r="M63" s="163"/>
      <c r="N63" s="163">
        <f>'将来負担比率（分子）の構造'!M$44</f>
        <v>1634</v>
      </c>
      <c r="O63" s="163"/>
      <c r="P63" s="163"/>
    </row>
    <row r="64" spans="1:16" x14ac:dyDescent="0.15">
      <c r="A64" s="163" t="s">
        <v>33</v>
      </c>
      <c r="B64" s="163">
        <f>'将来負担比率（分子）の構造'!I$43</f>
        <v>7548</v>
      </c>
      <c r="C64" s="163"/>
      <c r="D64" s="163"/>
      <c r="E64" s="163">
        <f>'将来負担比率（分子）の構造'!J$43</f>
        <v>7361</v>
      </c>
      <c r="F64" s="163"/>
      <c r="G64" s="163"/>
      <c r="H64" s="163">
        <f>'将来負担比率（分子）の構造'!K$43</f>
        <v>7140</v>
      </c>
      <c r="I64" s="163"/>
      <c r="J64" s="163"/>
      <c r="K64" s="163">
        <f>'将来負担比率（分子）の構造'!L$43</f>
        <v>7218</v>
      </c>
      <c r="L64" s="163"/>
      <c r="M64" s="163"/>
      <c r="N64" s="163">
        <f>'将来負担比率（分子）の構造'!M$43</f>
        <v>8027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14383</v>
      </c>
      <c r="C66" s="163"/>
      <c r="D66" s="163"/>
      <c r="E66" s="163">
        <f>'将来負担比率（分子）の構造'!J$41</f>
        <v>15165</v>
      </c>
      <c r="F66" s="163"/>
      <c r="G66" s="163"/>
      <c r="H66" s="163">
        <f>'将来負担比率（分子）の構造'!K$41</f>
        <v>15555</v>
      </c>
      <c r="I66" s="163"/>
      <c r="J66" s="163"/>
      <c r="K66" s="163">
        <f>'将来負担比率（分子）の構造'!L$41</f>
        <v>15530</v>
      </c>
      <c r="L66" s="163"/>
      <c r="M66" s="163"/>
      <c r="N66" s="163">
        <f>'将来負担比率（分子）の構造'!M$41</f>
        <v>15103</v>
      </c>
      <c r="O66" s="163"/>
      <c r="P66" s="163"/>
    </row>
    <row r="67" spans="1:16" x14ac:dyDescent="0.15">
      <c r="A67" s="163" t="s">
        <v>71</v>
      </c>
      <c r="B67" s="163" t="e">
        <f>NA()</f>
        <v>#N/A</v>
      </c>
      <c r="C67" s="163">
        <f>IF(ISNUMBER('将来負担比率（分子）の構造'!I$53), IF('将来負担比率（分子）の構造'!I$53 &lt; 0, 0, '将来負担比率（分子）の構造'!I$53), NA())</f>
        <v>9260</v>
      </c>
      <c r="D67" s="163" t="e">
        <f>NA()</f>
        <v>#N/A</v>
      </c>
      <c r="E67" s="163" t="e">
        <f>NA()</f>
        <v>#N/A</v>
      </c>
      <c r="F67" s="163">
        <f>IF(ISNUMBER('将来負担比率（分子）の構造'!J$53), IF('将来負担比率（分子）の構造'!J$53 &lt; 0, 0, '将来負担比率（分子）の構造'!J$53), NA())</f>
        <v>8783</v>
      </c>
      <c r="G67" s="163" t="e">
        <f>NA()</f>
        <v>#N/A</v>
      </c>
      <c r="H67" s="163" t="e">
        <f>NA()</f>
        <v>#N/A</v>
      </c>
      <c r="I67" s="163">
        <f>IF(ISNUMBER('将来負担比率（分子）の構造'!K$53), IF('将来負担比率（分子）の構造'!K$53 &lt; 0, 0, '将来負担比率（分子）の構造'!K$53), NA())</f>
        <v>8900</v>
      </c>
      <c r="J67" s="163" t="e">
        <f>NA()</f>
        <v>#N/A</v>
      </c>
      <c r="K67" s="163" t="e">
        <f>NA()</f>
        <v>#N/A</v>
      </c>
      <c r="L67" s="163">
        <f>IF(ISNUMBER('将来負担比率（分子）の構造'!L$53), IF('将来負担比率（分子）の構造'!L$53 &lt; 0, 0, '将来負担比率（分子）の構造'!L$53), NA())</f>
        <v>8780</v>
      </c>
      <c r="M67" s="163" t="e">
        <f>NA()</f>
        <v>#N/A</v>
      </c>
      <c r="N67" s="163" t="e">
        <f>NA()</f>
        <v>#N/A</v>
      </c>
      <c r="O67" s="163">
        <f>IF(ISNUMBER('将来負担比率（分子）の構造'!M$53), IF('将来負担比率（分子）の構造'!M$53 &lt; 0, 0, '将来負担比率（分子）の構造'!M$53), NA())</f>
        <v>10260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1808</v>
      </c>
      <c r="C72" s="167">
        <f>基金残高に係る経年分析!G55</f>
        <v>2023</v>
      </c>
      <c r="D72" s="167">
        <f>基金残高に係る経年分析!H55</f>
        <v>1692</v>
      </c>
    </row>
    <row r="73" spans="1:16" x14ac:dyDescent="0.15">
      <c r="A73" s="166" t="s">
        <v>74</v>
      </c>
      <c r="B73" s="167">
        <f>基金残高に係る経年分析!F56</f>
        <v>391</v>
      </c>
      <c r="C73" s="167">
        <f>基金残高に係る経年分析!G56</f>
        <v>426</v>
      </c>
      <c r="D73" s="167">
        <f>基金残高に係る経年分析!H56</f>
        <v>448</v>
      </c>
    </row>
    <row r="74" spans="1:16" x14ac:dyDescent="0.15">
      <c r="A74" s="166" t="s">
        <v>75</v>
      </c>
      <c r="B74" s="167">
        <f>基金残高に係る経年分析!F57</f>
        <v>439</v>
      </c>
      <c r="C74" s="167">
        <f>基金残高に係る経年分析!G57</f>
        <v>459</v>
      </c>
      <c r="D74" s="167">
        <f>基金残高に係る経年分析!H57</f>
        <v>465</v>
      </c>
    </row>
  </sheetData>
  <sheetProtection algorithmName="SHA-512" hashValue="M3wk4J6gG0oseFplbvo3y1gESwEdm0EjE7GusoFJiqoGLsQUYID/NGb9jz/COFAdXtYRnYhO2O0oSZct3FFKRA==" saltValue="cb6Vat3GOgGwJvaMWnVA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9062107</v>
      </c>
      <c r="S5" s="677"/>
      <c r="T5" s="677"/>
      <c r="U5" s="677"/>
      <c r="V5" s="677"/>
      <c r="W5" s="677"/>
      <c r="X5" s="677"/>
      <c r="Y5" s="702"/>
      <c r="Z5" s="715">
        <v>48.6</v>
      </c>
      <c r="AA5" s="715"/>
      <c r="AB5" s="715"/>
      <c r="AC5" s="715"/>
      <c r="AD5" s="716">
        <v>9062107</v>
      </c>
      <c r="AE5" s="716"/>
      <c r="AF5" s="716"/>
      <c r="AG5" s="716"/>
      <c r="AH5" s="716"/>
      <c r="AI5" s="716"/>
      <c r="AJ5" s="716"/>
      <c r="AK5" s="716"/>
      <c r="AL5" s="703">
        <v>75.3</v>
      </c>
      <c r="AM5" s="685"/>
      <c r="AN5" s="685"/>
      <c r="AO5" s="704"/>
      <c r="AP5" s="679" t="s">
        <v>216</v>
      </c>
      <c r="AQ5" s="680"/>
      <c r="AR5" s="680"/>
      <c r="AS5" s="680"/>
      <c r="AT5" s="680"/>
      <c r="AU5" s="680"/>
      <c r="AV5" s="680"/>
      <c r="AW5" s="680"/>
      <c r="AX5" s="680"/>
      <c r="AY5" s="680"/>
      <c r="AZ5" s="680"/>
      <c r="BA5" s="680"/>
      <c r="BB5" s="680"/>
      <c r="BC5" s="680"/>
      <c r="BD5" s="680"/>
      <c r="BE5" s="680"/>
      <c r="BF5" s="681"/>
      <c r="BG5" s="621">
        <v>9060777</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329180</v>
      </c>
      <c r="S6" s="622"/>
      <c r="T6" s="622"/>
      <c r="U6" s="622"/>
      <c r="V6" s="622"/>
      <c r="W6" s="622"/>
      <c r="X6" s="622"/>
      <c r="Y6" s="623"/>
      <c r="Z6" s="659">
        <v>1.8</v>
      </c>
      <c r="AA6" s="659"/>
      <c r="AB6" s="659"/>
      <c r="AC6" s="659"/>
      <c r="AD6" s="660">
        <v>329180</v>
      </c>
      <c r="AE6" s="660"/>
      <c r="AF6" s="660"/>
      <c r="AG6" s="660"/>
      <c r="AH6" s="660"/>
      <c r="AI6" s="660"/>
      <c r="AJ6" s="660"/>
      <c r="AK6" s="660"/>
      <c r="AL6" s="624">
        <v>2.7</v>
      </c>
      <c r="AM6" s="625"/>
      <c r="AN6" s="625"/>
      <c r="AO6" s="661"/>
      <c r="AP6" s="618" t="s">
        <v>221</v>
      </c>
      <c r="AQ6" s="619"/>
      <c r="AR6" s="619"/>
      <c r="AS6" s="619"/>
      <c r="AT6" s="619"/>
      <c r="AU6" s="619"/>
      <c r="AV6" s="619"/>
      <c r="AW6" s="619"/>
      <c r="AX6" s="619"/>
      <c r="AY6" s="619"/>
      <c r="AZ6" s="619"/>
      <c r="BA6" s="619"/>
      <c r="BB6" s="619"/>
      <c r="BC6" s="619"/>
      <c r="BD6" s="619"/>
      <c r="BE6" s="619"/>
      <c r="BF6" s="620"/>
      <c r="BG6" s="621">
        <v>9060777</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181669</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181344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3927</v>
      </c>
      <c r="S7" s="622"/>
      <c r="T7" s="622"/>
      <c r="U7" s="622"/>
      <c r="V7" s="622"/>
      <c r="W7" s="622"/>
      <c r="X7" s="622"/>
      <c r="Y7" s="623"/>
      <c r="Z7" s="659">
        <v>0</v>
      </c>
      <c r="AA7" s="659"/>
      <c r="AB7" s="659"/>
      <c r="AC7" s="659"/>
      <c r="AD7" s="660">
        <v>3927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3066191</v>
      </c>
      <c r="BH7" s="622"/>
      <c r="BI7" s="622"/>
      <c r="BJ7" s="622"/>
      <c r="BK7" s="622"/>
      <c r="BL7" s="622"/>
      <c r="BM7" s="622"/>
      <c r="BN7" s="623"/>
      <c r="BO7" s="659">
        <v>33.799999999999997</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2071839</v>
      </c>
      <c r="CS7" s="622"/>
      <c r="CT7" s="622"/>
      <c r="CU7" s="622"/>
      <c r="CV7" s="622"/>
      <c r="CW7" s="622"/>
      <c r="CX7" s="622"/>
      <c r="CY7" s="623"/>
      <c r="CZ7" s="659">
        <v>11.6</v>
      </c>
      <c r="DA7" s="659"/>
      <c r="DB7" s="659"/>
      <c r="DC7" s="659"/>
      <c r="DD7" s="627">
        <v>64491</v>
      </c>
      <c r="DE7" s="622"/>
      <c r="DF7" s="622"/>
      <c r="DG7" s="622"/>
      <c r="DH7" s="622"/>
      <c r="DI7" s="622"/>
      <c r="DJ7" s="622"/>
      <c r="DK7" s="622"/>
      <c r="DL7" s="622"/>
      <c r="DM7" s="622"/>
      <c r="DN7" s="622"/>
      <c r="DO7" s="622"/>
      <c r="DP7" s="623"/>
      <c r="DQ7" s="627">
        <v>1745472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80521</v>
      </c>
      <c r="S8" s="622"/>
      <c r="T8" s="622"/>
      <c r="U8" s="622"/>
      <c r="V8" s="622"/>
      <c r="W8" s="622"/>
      <c r="X8" s="622"/>
      <c r="Y8" s="623"/>
      <c r="Z8" s="659">
        <v>0.4</v>
      </c>
      <c r="AA8" s="659"/>
      <c r="AB8" s="659"/>
      <c r="AC8" s="659"/>
      <c r="AD8" s="660">
        <v>80521</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86169</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8083484</v>
      </c>
      <c r="CS8" s="622"/>
      <c r="CT8" s="622"/>
      <c r="CU8" s="622"/>
      <c r="CV8" s="622"/>
      <c r="CW8" s="622"/>
      <c r="CX8" s="622"/>
      <c r="CY8" s="623"/>
      <c r="CZ8" s="659">
        <v>45.3</v>
      </c>
      <c r="DA8" s="659"/>
      <c r="DB8" s="659"/>
      <c r="DC8" s="659"/>
      <c r="DD8" s="627">
        <v>19625</v>
      </c>
      <c r="DE8" s="622"/>
      <c r="DF8" s="622"/>
      <c r="DG8" s="622"/>
      <c r="DH8" s="622"/>
      <c r="DI8" s="622"/>
      <c r="DJ8" s="622"/>
      <c r="DK8" s="622"/>
      <c r="DL8" s="622"/>
      <c r="DM8" s="622"/>
      <c r="DN8" s="622"/>
      <c r="DO8" s="622"/>
      <c r="DP8" s="623"/>
      <c r="DQ8" s="627">
        <v>5170212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106968</v>
      </c>
      <c r="S9" s="622"/>
      <c r="T9" s="622"/>
      <c r="U9" s="622"/>
      <c r="V9" s="622"/>
      <c r="W9" s="622"/>
      <c r="X9" s="622"/>
      <c r="Y9" s="623"/>
      <c r="Z9" s="659">
        <v>0.6</v>
      </c>
      <c r="AA9" s="659"/>
      <c r="AB9" s="659"/>
      <c r="AC9" s="659"/>
      <c r="AD9" s="660">
        <v>106968</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2452209</v>
      </c>
      <c r="BH9" s="622"/>
      <c r="BI9" s="622"/>
      <c r="BJ9" s="622"/>
      <c r="BK9" s="622"/>
      <c r="BL9" s="622"/>
      <c r="BM9" s="622"/>
      <c r="BN9" s="623"/>
      <c r="BO9" s="659">
        <v>27.1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1224338</v>
      </c>
      <c r="CS9" s="622"/>
      <c r="CT9" s="622"/>
      <c r="CU9" s="622"/>
      <c r="CV9" s="622"/>
      <c r="CW9" s="622"/>
      <c r="CX9" s="622"/>
      <c r="CY9" s="623"/>
      <c r="CZ9" s="659">
        <v>6.9</v>
      </c>
      <c r="DA9" s="659"/>
      <c r="DB9" s="659"/>
      <c r="DC9" s="659"/>
      <c r="DD9" s="627">
        <v>58517</v>
      </c>
      <c r="DE9" s="622"/>
      <c r="DF9" s="622"/>
      <c r="DG9" s="622"/>
      <c r="DH9" s="622"/>
      <c r="DI9" s="622"/>
      <c r="DJ9" s="622"/>
      <c r="DK9" s="622"/>
      <c r="DL9" s="622"/>
      <c r="DM9" s="622"/>
      <c r="DN9" s="622"/>
      <c r="DO9" s="622"/>
      <c r="DP9" s="623"/>
      <c r="DQ9" s="627">
        <v>1129550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170837</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29</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1148403</v>
      </c>
      <c r="S11" s="622"/>
      <c r="T11" s="622"/>
      <c r="U11" s="622"/>
      <c r="V11" s="622"/>
      <c r="W11" s="622"/>
      <c r="X11" s="622"/>
      <c r="Y11" s="623"/>
      <c r="Z11" s="624">
        <v>6.2</v>
      </c>
      <c r="AA11" s="625"/>
      <c r="AB11" s="625"/>
      <c r="AC11" s="626"/>
      <c r="AD11" s="627">
        <v>1148403</v>
      </c>
      <c r="AE11" s="622"/>
      <c r="AF11" s="622"/>
      <c r="AG11" s="622"/>
      <c r="AH11" s="622"/>
      <c r="AI11" s="622"/>
      <c r="AJ11" s="622"/>
      <c r="AK11" s="623"/>
      <c r="AL11" s="624">
        <v>9.5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356976</v>
      </c>
      <c r="BH11" s="622"/>
      <c r="BI11" s="622"/>
      <c r="BJ11" s="622"/>
      <c r="BK11" s="622"/>
      <c r="BL11" s="622"/>
      <c r="BM11" s="622"/>
      <c r="BN11" s="623"/>
      <c r="BO11" s="659">
        <v>3.9</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771527</v>
      </c>
      <c r="CS11" s="622"/>
      <c r="CT11" s="622"/>
      <c r="CU11" s="622"/>
      <c r="CV11" s="622"/>
      <c r="CW11" s="622"/>
      <c r="CX11" s="622"/>
      <c r="CY11" s="623"/>
      <c r="CZ11" s="659">
        <v>4.3</v>
      </c>
      <c r="DA11" s="659"/>
      <c r="DB11" s="659"/>
      <c r="DC11" s="659"/>
      <c r="DD11" s="627">
        <v>244327</v>
      </c>
      <c r="DE11" s="622"/>
      <c r="DF11" s="622"/>
      <c r="DG11" s="622"/>
      <c r="DH11" s="622"/>
      <c r="DI11" s="622"/>
      <c r="DJ11" s="622"/>
      <c r="DK11" s="622"/>
      <c r="DL11" s="622"/>
      <c r="DM11" s="622"/>
      <c r="DN11" s="622"/>
      <c r="DO11" s="622"/>
      <c r="DP11" s="623"/>
      <c r="DQ11" s="627">
        <v>498193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16616</v>
      </c>
      <c r="S12" s="622"/>
      <c r="T12" s="622"/>
      <c r="U12" s="622"/>
      <c r="V12" s="622"/>
      <c r="W12" s="622"/>
      <c r="X12" s="622"/>
      <c r="Y12" s="623"/>
      <c r="Z12" s="659">
        <v>0.1</v>
      </c>
      <c r="AA12" s="659"/>
      <c r="AB12" s="659"/>
      <c r="AC12" s="659"/>
      <c r="AD12" s="660">
        <v>16616</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5547279</v>
      </c>
      <c r="BH12" s="622"/>
      <c r="BI12" s="622"/>
      <c r="BJ12" s="622"/>
      <c r="BK12" s="622"/>
      <c r="BL12" s="622"/>
      <c r="BM12" s="622"/>
      <c r="BN12" s="623"/>
      <c r="BO12" s="659">
        <v>61.2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157284</v>
      </c>
      <c r="CS12" s="622"/>
      <c r="CT12" s="622"/>
      <c r="CU12" s="622"/>
      <c r="CV12" s="622"/>
      <c r="CW12" s="622"/>
      <c r="CX12" s="622"/>
      <c r="CY12" s="623"/>
      <c r="CZ12" s="659">
        <v>0.9</v>
      </c>
      <c r="DA12" s="659"/>
      <c r="DB12" s="659"/>
      <c r="DC12" s="659"/>
      <c r="DD12" s="627" t="s">
        <v>122</v>
      </c>
      <c r="DE12" s="622"/>
      <c r="DF12" s="622"/>
      <c r="DG12" s="622"/>
      <c r="DH12" s="622"/>
      <c r="DI12" s="622"/>
      <c r="DJ12" s="622"/>
      <c r="DK12" s="622"/>
      <c r="DL12" s="622"/>
      <c r="DM12" s="622"/>
      <c r="DN12" s="622"/>
      <c r="DO12" s="622"/>
      <c r="DP12" s="623"/>
      <c r="DQ12" s="627">
        <v>115619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2800</v>
      </c>
      <c r="S13" s="622"/>
      <c r="T13" s="622"/>
      <c r="U13" s="622"/>
      <c r="V13" s="622"/>
      <c r="W13" s="622"/>
      <c r="X13" s="622"/>
      <c r="Y13" s="623"/>
      <c r="Z13" s="659">
        <v>0</v>
      </c>
      <c r="AA13" s="659"/>
      <c r="AB13" s="659"/>
      <c r="AC13" s="659"/>
      <c r="AD13" s="660">
        <v>2800</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5271920</v>
      </c>
      <c r="BH13" s="622"/>
      <c r="BI13" s="622"/>
      <c r="BJ13" s="622"/>
      <c r="BK13" s="622"/>
      <c r="BL13" s="622"/>
      <c r="BM13" s="622"/>
      <c r="BN13" s="623"/>
      <c r="BO13" s="659">
        <v>58.2</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1048468</v>
      </c>
      <c r="CS13" s="622"/>
      <c r="CT13" s="622"/>
      <c r="CU13" s="622"/>
      <c r="CV13" s="622"/>
      <c r="CW13" s="622"/>
      <c r="CX13" s="622"/>
      <c r="CY13" s="623"/>
      <c r="CZ13" s="659">
        <v>5.9</v>
      </c>
      <c r="DA13" s="659"/>
      <c r="DB13" s="659"/>
      <c r="DC13" s="659"/>
      <c r="DD13" s="627">
        <v>392798</v>
      </c>
      <c r="DE13" s="622"/>
      <c r="DF13" s="622"/>
      <c r="DG13" s="622"/>
      <c r="DH13" s="622"/>
      <c r="DI13" s="622"/>
      <c r="DJ13" s="622"/>
      <c r="DK13" s="622"/>
      <c r="DL13" s="622"/>
      <c r="DM13" s="622"/>
      <c r="DN13" s="622"/>
      <c r="DO13" s="622"/>
      <c r="DP13" s="623"/>
      <c r="DQ13" s="627">
        <v>812585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129499</v>
      </c>
      <c r="BH14" s="622"/>
      <c r="BI14" s="622"/>
      <c r="BJ14" s="622"/>
      <c r="BK14" s="622"/>
      <c r="BL14" s="622"/>
      <c r="BM14" s="622"/>
      <c r="BN14" s="623"/>
      <c r="BO14" s="659">
        <v>1.4</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813729</v>
      </c>
      <c r="CS14" s="622"/>
      <c r="CT14" s="622"/>
      <c r="CU14" s="622"/>
      <c r="CV14" s="622"/>
      <c r="CW14" s="622"/>
      <c r="CX14" s="622"/>
      <c r="CY14" s="623"/>
      <c r="CZ14" s="659">
        <v>4.5999999999999996</v>
      </c>
      <c r="DA14" s="659"/>
      <c r="DB14" s="659"/>
      <c r="DC14" s="659"/>
      <c r="DD14" s="627">
        <v>5443</v>
      </c>
      <c r="DE14" s="622"/>
      <c r="DF14" s="622"/>
      <c r="DG14" s="622"/>
      <c r="DH14" s="622"/>
      <c r="DI14" s="622"/>
      <c r="DJ14" s="622"/>
      <c r="DK14" s="622"/>
      <c r="DL14" s="622"/>
      <c r="DM14" s="622"/>
      <c r="DN14" s="622"/>
      <c r="DO14" s="622"/>
      <c r="DP14" s="623"/>
      <c r="DQ14" s="627">
        <v>807656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54586</v>
      </c>
      <c r="S15" s="622"/>
      <c r="T15" s="622"/>
      <c r="U15" s="622"/>
      <c r="V15" s="622"/>
      <c r="W15" s="622"/>
      <c r="X15" s="622"/>
      <c r="Y15" s="623"/>
      <c r="Z15" s="659">
        <v>0.3</v>
      </c>
      <c r="AA15" s="659"/>
      <c r="AB15" s="659"/>
      <c r="AC15" s="659"/>
      <c r="AD15" s="660">
        <v>54586</v>
      </c>
      <c r="AE15" s="660"/>
      <c r="AF15" s="660"/>
      <c r="AG15" s="660"/>
      <c r="AH15" s="660"/>
      <c r="AI15" s="660"/>
      <c r="AJ15" s="660"/>
      <c r="AK15" s="660"/>
      <c r="AL15" s="624">
        <v>0.5</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317808</v>
      </c>
      <c r="BH15" s="622"/>
      <c r="BI15" s="622"/>
      <c r="BJ15" s="622"/>
      <c r="BK15" s="622"/>
      <c r="BL15" s="622"/>
      <c r="BM15" s="622"/>
      <c r="BN15" s="623"/>
      <c r="BO15" s="659">
        <v>3.5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2260647</v>
      </c>
      <c r="CS15" s="622"/>
      <c r="CT15" s="622"/>
      <c r="CU15" s="622"/>
      <c r="CV15" s="622"/>
      <c r="CW15" s="622"/>
      <c r="CX15" s="622"/>
      <c r="CY15" s="623"/>
      <c r="CZ15" s="659">
        <v>12.7</v>
      </c>
      <c r="DA15" s="659"/>
      <c r="DB15" s="659"/>
      <c r="DC15" s="659"/>
      <c r="DD15" s="627">
        <v>797099</v>
      </c>
      <c r="DE15" s="622"/>
      <c r="DF15" s="622"/>
      <c r="DG15" s="622"/>
      <c r="DH15" s="622"/>
      <c r="DI15" s="622"/>
      <c r="DJ15" s="622"/>
      <c r="DK15" s="622"/>
      <c r="DL15" s="622"/>
      <c r="DM15" s="622"/>
      <c r="DN15" s="622"/>
      <c r="DO15" s="622"/>
      <c r="DP15" s="623"/>
      <c r="DQ15" s="627">
        <v>1435881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214224</v>
      </c>
      <c r="S16" s="622"/>
      <c r="T16" s="622"/>
      <c r="U16" s="622"/>
      <c r="V16" s="622"/>
      <c r="W16" s="622"/>
      <c r="X16" s="622"/>
      <c r="Y16" s="623"/>
      <c r="Z16" s="659">
        <v>1.1000000000000001</v>
      </c>
      <c r="AA16" s="659"/>
      <c r="AB16" s="659"/>
      <c r="AC16" s="659"/>
      <c r="AD16" s="660">
        <v>214224</v>
      </c>
      <c r="AE16" s="660"/>
      <c r="AF16" s="660"/>
      <c r="AG16" s="660"/>
      <c r="AH16" s="660"/>
      <c r="AI16" s="660"/>
      <c r="AJ16" s="660"/>
      <c r="AK16" s="660"/>
      <c r="AL16" s="624">
        <v>1.8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271335</v>
      </c>
      <c r="S17" s="622"/>
      <c r="T17" s="622"/>
      <c r="U17" s="622"/>
      <c r="V17" s="622"/>
      <c r="W17" s="622"/>
      <c r="X17" s="622"/>
      <c r="Y17" s="623"/>
      <c r="Z17" s="659">
        <v>1.5</v>
      </c>
      <c r="AA17" s="659"/>
      <c r="AB17" s="659"/>
      <c r="AC17" s="659"/>
      <c r="AD17" s="660">
        <v>271335</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1211652</v>
      </c>
      <c r="CS17" s="622"/>
      <c r="CT17" s="622"/>
      <c r="CU17" s="622"/>
      <c r="CV17" s="622"/>
      <c r="CW17" s="622"/>
      <c r="CX17" s="622"/>
      <c r="CY17" s="623"/>
      <c r="CZ17" s="659">
        <v>6.8</v>
      </c>
      <c r="DA17" s="659"/>
      <c r="DB17" s="659"/>
      <c r="DC17" s="659"/>
      <c r="DD17" s="627" t="s">
        <v>122</v>
      </c>
      <c r="DE17" s="622"/>
      <c r="DF17" s="622"/>
      <c r="DG17" s="622"/>
      <c r="DH17" s="622"/>
      <c r="DI17" s="622"/>
      <c r="DJ17" s="622"/>
      <c r="DK17" s="622"/>
      <c r="DL17" s="622"/>
      <c r="DM17" s="622"/>
      <c r="DN17" s="622"/>
      <c r="DO17" s="622"/>
      <c r="DP17" s="623"/>
      <c r="DQ17" s="627">
        <v>1211652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48111</v>
      </c>
      <c r="S18" s="622"/>
      <c r="T18" s="622"/>
      <c r="U18" s="622"/>
      <c r="V18" s="622"/>
      <c r="W18" s="622"/>
      <c r="X18" s="622"/>
      <c r="Y18" s="623"/>
      <c r="Z18" s="659">
        <v>0.3</v>
      </c>
      <c r="AA18" s="659"/>
      <c r="AB18" s="659"/>
      <c r="AC18" s="659"/>
      <c r="AD18" s="660">
        <v>48111</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206511</v>
      </c>
      <c r="S19" s="622"/>
      <c r="T19" s="622"/>
      <c r="U19" s="622"/>
      <c r="V19" s="622"/>
      <c r="W19" s="622"/>
      <c r="X19" s="622"/>
      <c r="Y19" s="623"/>
      <c r="Z19" s="659">
        <v>1.1000000000000001</v>
      </c>
      <c r="AA19" s="659"/>
      <c r="AB19" s="659"/>
      <c r="AC19" s="659"/>
      <c r="AD19" s="660">
        <v>206511</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1330</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16713</v>
      </c>
      <c r="S20" s="622"/>
      <c r="T20" s="622"/>
      <c r="U20" s="622"/>
      <c r="V20" s="622"/>
      <c r="W20" s="622"/>
      <c r="X20" s="622"/>
      <c r="Y20" s="623"/>
      <c r="Z20" s="659">
        <v>0.1</v>
      </c>
      <c r="AA20" s="659"/>
      <c r="AB20" s="659"/>
      <c r="AC20" s="659"/>
      <c r="AD20" s="660">
        <v>16713</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1330</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17824666</v>
      </c>
      <c r="CS20" s="622"/>
      <c r="CT20" s="622"/>
      <c r="CU20" s="622"/>
      <c r="CV20" s="622"/>
      <c r="CW20" s="622"/>
      <c r="CX20" s="622"/>
      <c r="CY20" s="623"/>
      <c r="CZ20" s="659">
        <v>100</v>
      </c>
      <c r="DA20" s="659"/>
      <c r="DB20" s="659"/>
      <c r="DC20" s="659"/>
      <c r="DD20" s="627">
        <v>1582300</v>
      </c>
      <c r="DE20" s="622"/>
      <c r="DF20" s="622"/>
      <c r="DG20" s="622"/>
      <c r="DH20" s="622"/>
      <c r="DI20" s="622"/>
      <c r="DJ20" s="622"/>
      <c r="DK20" s="622"/>
      <c r="DL20" s="622"/>
      <c r="DM20" s="622"/>
      <c r="DN20" s="622"/>
      <c r="DO20" s="622"/>
      <c r="DP20" s="623"/>
      <c r="DQ20" s="627">
        <v>13108193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826195</v>
      </c>
      <c r="S21" s="622"/>
      <c r="T21" s="622"/>
      <c r="U21" s="622"/>
      <c r="V21" s="622"/>
      <c r="W21" s="622"/>
      <c r="X21" s="622"/>
      <c r="Y21" s="623"/>
      <c r="Z21" s="659">
        <v>4.4000000000000004</v>
      </c>
      <c r="AA21" s="659"/>
      <c r="AB21" s="659"/>
      <c r="AC21" s="659"/>
      <c r="AD21" s="660">
        <v>676563</v>
      </c>
      <c r="AE21" s="660"/>
      <c r="AF21" s="660"/>
      <c r="AG21" s="660"/>
      <c r="AH21" s="660"/>
      <c r="AI21" s="660"/>
      <c r="AJ21" s="660"/>
      <c r="AK21" s="660"/>
      <c r="AL21" s="624">
        <v>5.6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1330</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676563</v>
      </c>
      <c r="S22" s="622"/>
      <c r="T22" s="622"/>
      <c r="U22" s="622"/>
      <c r="V22" s="622"/>
      <c r="W22" s="622"/>
      <c r="X22" s="622"/>
      <c r="Y22" s="623"/>
      <c r="Z22" s="659">
        <v>3.6</v>
      </c>
      <c r="AA22" s="659"/>
      <c r="AB22" s="659"/>
      <c r="AC22" s="659"/>
      <c r="AD22" s="660">
        <v>676563</v>
      </c>
      <c r="AE22" s="660"/>
      <c r="AF22" s="660"/>
      <c r="AG22" s="660"/>
      <c r="AH22" s="660"/>
      <c r="AI22" s="660"/>
      <c r="AJ22" s="660"/>
      <c r="AK22" s="660"/>
      <c r="AL22" s="624">
        <v>5.6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149632</v>
      </c>
      <c r="S23" s="622"/>
      <c r="T23" s="622"/>
      <c r="U23" s="622"/>
      <c r="V23" s="622"/>
      <c r="W23" s="622"/>
      <c r="X23" s="622"/>
      <c r="Y23" s="623"/>
      <c r="Z23" s="659">
        <v>0.8</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9380337</v>
      </c>
      <c r="CS24" s="677"/>
      <c r="CT24" s="677"/>
      <c r="CU24" s="677"/>
      <c r="CV24" s="677"/>
      <c r="CW24" s="677"/>
      <c r="CX24" s="677"/>
      <c r="CY24" s="702"/>
      <c r="CZ24" s="703">
        <v>52.6</v>
      </c>
      <c r="DA24" s="685"/>
      <c r="DB24" s="685"/>
      <c r="DC24" s="705"/>
      <c r="DD24" s="701">
        <v>6590977</v>
      </c>
      <c r="DE24" s="677"/>
      <c r="DF24" s="677"/>
      <c r="DG24" s="677"/>
      <c r="DH24" s="677"/>
      <c r="DI24" s="677"/>
      <c r="DJ24" s="677"/>
      <c r="DK24" s="702"/>
      <c r="DL24" s="701">
        <v>5979493</v>
      </c>
      <c r="DM24" s="677"/>
      <c r="DN24" s="677"/>
      <c r="DO24" s="677"/>
      <c r="DP24" s="677"/>
      <c r="DQ24" s="677"/>
      <c r="DR24" s="677"/>
      <c r="DS24" s="677"/>
      <c r="DT24" s="677"/>
      <c r="DU24" s="677"/>
      <c r="DV24" s="702"/>
      <c r="DW24" s="703">
        <v>49.6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12116862</v>
      </c>
      <c r="S25" s="622"/>
      <c r="T25" s="622"/>
      <c r="U25" s="622"/>
      <c r="V25" s="622"/>
      <c r="W25" s="622"/>
      <c r="X25" s="622"/>
      <c r="Y25" s="623"/>
      <c r="Z25" s="659">
        <v>65</v>
      </c>
      <c r="AA25" s="659"/>
      <c r="AB25" s="659"/>
      <c r="AC25" s="659"/>
      <c r="AD25" s="660">
        <v>11967230</v>
      </c>
      <c r="AE25" s="660"/>
      <c r="AF25" s="660"/>
      <c r="AG25" s="660"/>
      <c r="AH25" s="660"/>
      <c r="AI25" s="660"/>
      <c r="AJ25" s="660"/>
      <c r="AK25" s="660"/>
      <c r="AL25" s="624">
        <v>99.4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3712438</v>
      </c>
      <c r="CS25" s="634"/>
      <c r="CT25" s="634"/>
      <c r="CU25" s="634"/>
      <c r="CV25" s="634"/>
      <c r="CW25" s="634"/>
      <c r="CX25" s="634"/>
      <c r="CY25" s="635"/>
      <c r="CZ25" s="624">
        <v>20.8</v>
      </c>
      <c r="DA25" s="636"/>
      <c r="DB25" s="636"/>
      <c r="DC25" s="637"/>
      <c r="DD25" s="627">
        <v>3347559</v>
      </c>
      <c r="DE25" s="634"/>
      <c r="DF25" s="634"/>
      <c r="DG25" s="634"/>
      <c r="DH25" s="634"/>
      <c r="DI25" s="634"/>
      <c r="DJ25" s="634"/>
      <c r="DK25" s="635"/>
      <c r="DL25" s="627">
        <v>3335758</v>
      </c>
      <c r="DM25" s="634"/>
      <c r="DN25" s="634"/>
      <c r="DO25" s="634"/>
      <c r="DP25" s="634"/>
      <c r="DQ25" s="634"/>
      <c r="DR25" s="634"/>
      <c r="DS25" s="634"/>
      <c r="DT25" s="634"/>
      <c r="DU25" s="634"/>
      <c r="DV25" s="635"/>
      <c r="DW25" s="624">
        <v>27.6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6151</v>
      </c>
      <c r="S26" s="622"/>
      <c r="T26" s="622"/>
      <c r="U26" s="622"/>
      <c r="V26" s="622"/>
      <c r="W26" s="622"/>
      <c r="X26" s="622"/>
      <c r="Y26" s="623"/>
      <c r="Z26" s="659">
        <v>0</v>
      </c>
      <c r="AA26" s="659"/>
      <c r="AB26" s="659"/>
      <c r="AC26" s="659"/>
      <c r="AD26" s="660">
        <v>6151</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1880194</v>
      </c>
      <c r="CS26" s="622"/>
      <c r="CT26" s="622"/>
      <c r="CU26" s="622"/>
      <c r="CV26" s="622"/>
      <c r="CW26" s="622"/>
      <c r="CX26" s="622"/>
      <c r="CY26" s="623"/>
      <c r="CZ26" s="624">
        <v>10.5</v>
      </c>
      <c r="DA26" s="636"/>
      <c r="DB26" s="636"/>
      <c r="DC26" s="637"/>
      <c r="DD26" s="627">
        <v>1700537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36743</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9062107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4456247</v>
      </c>
      <c r="CS27" s="634"/>
      <c r="CT27" s="634"/>
      <c r="CU27" s="634"/>
      <c r="CV27" s="634"/>
      <c r="CW27" s="634"/>
      <c r="CX27" s="634"/>
      <c r="CY27" s="635"/>
      <c r="CZ27" s="624">
        <v>25</v>
      </c>
      <c r="DA27" s="636"/>
      <c r="DB27" s="636"/>
      <c r="DC27" s="637"/>
      <c r="DD27" s="627">
        <v>2031766</v>
      </c>
      <c r="DE27" s="634"/>
      <c r="DF27" s="634"/>
      <c r="DG27" s="634"/>
      <c r="DH27" s="634"/>
      <c r="DI27" s="634"/>
      <c r="DJ27" s="634"/>
      <c r="DK27" s="635"/>
      <c r="DL27" s="627">
        <v>1432083</v>
      </c>
      <c r="DM27" s="634"/>
      <c r="DN27" s="634"/>
      <c r="DO27" s="634"/>
      <c r="DP27" s="634"/>
      <c r="DQ27" s="634"/>
      <c r="DR27" s="634"/>
      <c r="DS27" s="634"/>
      <c r="DT27" s="634"/>
      <c r="DU27" s="634"/>
      <c r="DV27" s="635"/>
      <c r="DW27" s="624">
        <v>11.9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162955</v>
      </c>
      <c r="S28" s="622"/>
      <c r="T28" s="622"/>
      <c r="U28" s="622"/>
      <c r="V28" s="622"/>
      <c r="W28" s="622"/>
      <c r="X28" s="622"/>
      <c r="Y28" s="623"/>
      <c r="Z28" s="659">
        <v>0.9</v>
      </c>
      <c r="AA28" s="659"/>
      <c r="AB28" s="659"/>
      <c r="AC28" s="659"/>
      <c r="AD28" s="660">
        <v>30345</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1211652</v>
      </c>
      <c r="CS28" s="622"/>
      <c r="CT28" s="622"/>
      <c r="CU28" s="622"/>
      <c r="CV28" s="622"/>
      <c r="CW28" s="622"/>
      <c r="CX28" s="622"/>
      <c r="CY28" s="623"/>
      <c r="CZ28" s="624">
        <v>6.8</v>
      </c>
      <c r="DA28" s="636"/>
      <c r="DB28" s="636"/>
      <c r="DC28" s="637"/>
      <c r="DD28" s="627">
        <v>1211652</v>
      </c>
      <c r="DE28" s="622"/>
      <c r="DF28" s="622"/>
      <c r="DG28" s="622"/>
      <c r="DH28" s="622"/>
      <c r="DI28" s="622"/>
      <c r="DJ28" s="622"/>
      <c r="DK28" s="623"/>
      <c r="DL28" s="627">
        <v>1211652</v>
      </c>
      <c r="DM28" s="622"/>
      <c r="DN28" s="622"/>
      <c r="DO28" s="622"/>
      <c r="DP28" s="622"/>
      <c r="DQ28" s="622"/>
      <c r="DR28" s="622"/>
      <c r="DS28" s="622"/>
      <c r="DT28" s="622"/>
      <c r="DU28" s="622"/>
      <c r="DV28" s="623"/>
      <c r="DW28" s="624">
        <v>10</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72924</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1211652</v>
      </c>
      <c r="CS29" s="634"/>
      <c r="CT29" s="634"/>
      <c r="CU29" s="634"/>
      <c r="CV29" s="634"/>
      <c r="CW29" s="634"/>
      <c r="CX29" s="634"/>
      <c r="CY29" s="635"/>
      <c r="CZ29" s="624">
        <v>6.8</v>
      </c>
      <c r="DA29" s="636"/>
      <c r="DB29" s="636"/>
      <c r="DC29" s="637"/>
      <c r="DD29" s="627">
        <v>1211652</v>
      </c>
      <c r="DE29" s="634"/>
      <c r="DF29" s="634"/>
      <c r="DG29" s="634"/>
      <c r="DH29" s="634"/>
      <c r="DI29" s="634"/>
      <c r="DJ29" s="634"/>
      <c r="DK29" s="635"/>
      <c r="DL29" s="627">
        <v>1211652</v>
      </c>
      <c r="DM29" s="634"/>
      <c r="DN29" s="634"/>
      <c r="DO29" s="634"/>
      <c r="DP29" s="634"/>
      <c r="DQ29" s="634"/>
      <c r="DR29" s="634"/>
      <c r="DS29" s="634"/>
      <c r="DT29" s="634"/>
      <c r="DU29" s="634"/>
      <c r="DV29" s="635"/>
      <c r="DW29" s="624">
        <v>10</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2910790</v>
      </c>
      <c r="S30" s="622"/>
      <c r="T30" s="622"/>
      <c r="U30" s="622"/>
      <c r="V30" s="622"/>
      <c r="W30" s="622"/>
      <c r="X30" s="622"/>
      <c r="Y30" s="623"/>
      <c r="Z30" s="659">
        <v>15.6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1168788</v>
      </c>
      <c r="CS30" s="622"/>
      <c r="CT30" s="622"/>
      <c r="CU30" s="622"/>
      <c r="CV30" s="622"/>
      <c r="CW30" s="622"/>
      <c r="CX30" s="622"/>
      <c r="CY30" s="623"/>
      <c r="CZ30" s="624">
        <v>6.6</v>
      </c>
      <c r="DA30" s="636"/>
      <c r="DB30" s="636"/>
      <c r="DC30" s="637"/>
      <c r="DD30" s="627">
        <v>1168788</v>
      </c>
      <c r="DE30" s="622"/>
      <c r="DF30" s="622"/>
      <c r="DG30" s="622"/>
      <c r="DH30" s="622"/>
      <c r="DI30" s="622"/>
      <c r="DJ30" s="622"/>
      <c r="DK30" s="623"/>
      <c r="DL30" s="627">
        <v>1168788</v>
      </c>
      <c r="DM30" s="622"/>
      <c r="DN30" s="622"/>
      <c r="DO30" s="622"/>
      <c r="DP30" s="622"/>
      <c r="DQ30" s="622"/>
      <c r="DR30" s="622"/>
      <c r="DS30" s="622"/>
      <c r="DT30" s="622"/>
      <c r="DU30" s="622"/>
      <c r="DV30" s="623"/>
      <c r="DW30" s="624">
        <v>9.6999999999999993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97.8</v>
      </c>
      <c r="BN31" s="684"/>
      <c r="BO31" s="684"/>
      <c r="BP31" s="684"/>
      <c r="BQ31" s="686"/>
      <c r="BR31" s="683">
        <v>99.3</v>
      </c>
      <c r="BS31" s="684"/>
      <c r="BT31" s="684"/>
      <c r="BU31" s="684"/>
      <c r="BV31" s="684"/>
      <c r="BW31" s="684"/>
      <c r="BX31" s="685">
        <v>97.8</v>
      </c>
      <c r="BY31" s="684"/>
      <c r="BZ31" s="684"/>
      <c r="CA31" s="684"/>
      <c r="CB31" s="686"/>
      <c r="CD31" s="642"/>
      <c r="CE31" s="643"/>
      <c r="CF31" s="618" t="s">
        <v>300</v>
      </c>
      <c r="CG31" s="619"/>
      <c r="CH31" s="619"/>
      <c r="CI31" s="619"/>
      <c r="CJ31" s="619"/>
      <c r="CK31" s="619"/>
      <c r="CL31" s="619"/>
      <c r="CM31" s="619"/>
      <c r="CN31" s="619"/>
      <c r="CO31" s="619"/>
      <c r="CP31" s="619"/>
      <c r="CQ31" s="620"/>
      <c r="CR31" s="621">
        <v>42864</v>
      </c>
      <c r="CS31" s="634"/>
      <c r="CT31" s="634"/>
      <c r="CU31" s="634"/>
      <c r="CV31" s="634"/>
      <c r="CW31" s="634"/>
      <c r="CX31" s="634"/>
      <c r="CY31" s="635"/>
      <c r="CZ31" s="624">
        <v>0.2</v>
      </c>
      <c r="DA31" s="636"/>
      <c r="DB31" s="636"/>
      <c r="DC31" s="637"/>
      <c r="DD31" s="627">
        <v>42864</v>
      </c>
      <c r="DE31" s="634"/>
      <c r="DF31" s="634"/>
      <c r="DG31" s="634"/>
      <c r="DH31" s="634"/>
      <c r="DI31" s="634"/>
      <c r="DJ31" s="634"/>
      <c r="DK31" s="635"/>
      <c r="DL31" s="627">
        <v>42864</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1189841</v>
      </c>
      <c r="S32" s="622"/>
      <c r="T32" s="622"/>
      <c r="U32" s="622"/>
      <c r="V32" s="622"/>
      <c r="W32" s="622"/>
      <c r="X32" s="622"/>
      <c r="Y32" s="623"/>
      <c r="Z32" s="659">
        <v>6.4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v>
      </c>
      <c r="BH32" s="634"/>
      <c r="BI32" s="634"/>
      <c r="BJ32" s="634"/>
      <c r="BK32" s="634"/>
      <c r="BL32" s="634"/>
      <c r="BM32" s="625">
        <v>96.3</v>
      </c>
      <c r="BN32" s="634"/>
      <c r="BO32" s="634"/>
      <c r="BP32" s="634"/>
      <c r="BQ32" s="657"/>
      <c r="BR32" s="687">
        <v>98.9</v>
      </c>
      <c r="BS32" s="634"/>
      <c r="BT32" s="634"/>
      <c r="BU32" s="634"/>
      <c r="BV32" s="634"/>
      <c r="BW32" s="634"/>
      <c r="BX32" s="625">
        <v>96.2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30831</v>
      </c>
      <c r="S33" s="622"/>
      <c r="T33" s="622"/>
      <c r="U33" s="622"/>
      <c r="V33" s="622"/>
      <c r="W33" s="622"/>
      <c r="X33" s="622"/>
      <c r="Y33" s="623"/>
      <c r="Z33" s="659">
        <v>0.2</v>
      </c>
      <c r="AA33" s="659"/>
      <c r="AB33" s="659"/>
      <c r="AC33" s="659"/>
      <c r="AD33" s="660">
        <v>26078</v>
      </c>
      <c r="AE33" s="660"/>
      <c r="AF33" s="660"/>
      <c r="AG33" s="660"/>
      <c r="AH33" s="660"/>
      <c r="AI33" s="660"/>
      <c r="AJ33" s="660"/>
      <c r="AK33" s="660"/>
      <c r="AL33" s="624">
        <v>0.2</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99.3</v>
      </c>
      <c r="BH33" s="606"/>
      <c r="BI33" s="606"/>
      <c r="BJ33" s="606"/>
      <c r="BK33" s="606"/>
      <c r="BL33" s="606"/>
      <c r="BM33" s="652">
        <v>98.4</v>
      </c>
      <c r="BN33" s="606"/>
      <c r="BO33" s="606"/>
      <c r="BP33" s="606"/>
      <c r="BQ33" s="669"/>
      <c r="BR33" s="682">
        <v>99.4</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6862029</v>
      </c>
      <c r="CS33" s="634"/>
      <c r="CT33" s="634"/>
      <c r="CU33" s="634"/>
      <c r="CV33" s="634"/>
      <c r="CW33" s="634"/>
      <c r="CX33" s="634"/>
      <c r="CY33" s="635"/>
      <c r="CZ33" s="624">
        <v>38.5</v>
      </c>
      <c r="DA33" s="636"/>
      <c r="DB33" s="636"/>
      <c r="DC33" s="637"/>
      <c r="DD33" s="627">
        <v>6045726</v>
      </c>
      <c r="DE33" s="634"/>
      <c r="DF33" s="634"/>
      <c r="DG33" s="634"/>
      <c r="DH33" s="634"/>
      <c r="DI33" s="634"/>
      <c r="DJ33" s="634"/>
      <c r="DK33" s="635"/>
      <c r="DL33" s="627">
        <v>5412704</v>
      </c>
      <c r="DM33" s="634"/>
      <c r="DN33" s="634"/>
      <c r="DO33" s="634"/>
      <c r="DP33" s="634"/>
      <c r="DQ33" s="634"/>
      <c r="DR33" s="634"/>
      <c r="DS33" s="634"/>
      <c r="DT33" s="634"/>
      <c r="DU33" s="634"/>
      <c r="DV33" s="635"/>
      <c r="DW33" s="624">
        <v>44.9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19622</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2368792</v>
      </c>
      <c r="CS34" s="622"/>
      <c r="CT34" s="622"/>
      <c r="CU34" s="622"/>
      <c r="CV34" s="622"/>
      <c r="CW34" s="622"/>
      <c r="CX34" s="622"/>
      <c r="CY34" s="623"/>
      <c r="CZ34" s="624">
        <v>13.3</v>
      </c>
      <c r="DA34" s="636"/>
      <c r="DB34" s="636"/>
      <c r="DC34" s="637"/>
      <c r="DD34" s="627">
        <v>2023959</v>
      </c>
      <c r="DE34" s="622"/>
      <c r="DF34" s="622"/>
      <c r="DG34" s="622"/>
      <c r="DH34" s="622"/>
      <c r="DI34" s="622"/>
      <c r="DJ34" s="622"/>
      <c r="DK34" s="623"/>
      <c r="DL34" s="627">
        <v>1858903</v>
      </c>
      <c r="DM34" s="622"/>
      <c r="DN34" s="622"/>
      <c r="DO34" s="622"/>
      <c r="DP34" s="622"/>
      <c r="DQ34" s="622"/>
      <c r="DR34" s="622"/>
      <c r="DS34" s="622"/>
      <c r="DT34" s="622"/>
      <c r="DU34" s="622"/>
      <c r="DV34" s="623"/>
      <c r="DW34" s="624">
        <v>15.4</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363640</v>
      </c>
      <c r="S35" s="622"/>
      <c r="T35" s="622"/>
      <c r="U35" s="622"/>
      <c r="V35" s="622"/>
      <c r="W35" s="622"/>
      <c r="X35" s="622"/>
      <c r="Y35" s="623"/>
      <c r="Z35" s="659">
        <v>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224774</v>
      </c>
      <c r="CS35" s="634"/>
      <c r="CT35" s="634"/>
      <c r="CU35" s="634"/>
      <c r="CV35" s="634"/>
      <c r="CW35" s="634"/>
      <c r="CX35" s="634"/>
      <c r="CY35" s="635"/>
      <c r="CZ35" s="624">
        <v>1.3</v>
      </c>
      <c r="DA35" s="636"/>
      <c r="DB35" s="636"/>
      <c r="DC35" s="637"/>
      <c r="DD35" s="627">
        <v>218792</v>
      </c>
      <c r="DE35" s="634"/>
      <c r="DF35" s="634"/>
      <c r="DG35" s="634"/>
      <c r="DH35" s="634"/>
      <c r="DI35" s="634"/>
      <c r="DJ35" s="634"/>
      <c r="DK35" s="635"/>
      <c r="DL35" s="627">
        <v>218792</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673554</v>
      </c>
      <c r="S36" s="622"/>
      <c r="T36" s="622"/>
      <c r="U36" s="622"/>
      <c r="V36" s="622"/>
      <c r="W36" s="622"/>
      <c r="X36" s="622"/>
      <c r="Y36" s="623"/>
      <c r="Z36" s="659">
        <v>3.6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2097363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58476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2566024</v>
      </c>
      <c r="CS36" s="622"/>
      <c r="CT36" s="622"/>
      <c r="CU36" s="622"/>
      <c r="CV36" s="622"/>
      <c r="CW36" s="622"/>
      <c r="CX36" s="622"/>
      <c r="CY36" s="623"/>
      <c r="CZ36" s="624">
        <v>14.4</v>
      </c>
      <c r="DA36" s="636"/>
      <c r="DB36" s="636"/>
      <c r="DC36" s="637"/>
      <c r="DD36" s="627">
        <v>2407756</v>
      </c>
      <c r="DE36" s="622"/>
      <c r="DF36" s="622"/>
      <c r="DG36" s="622"/>
      <c r="DH36" s="622"/>
      <c r="DI36" s="622"/>
      <c r="DJ36" s="622"/>
      <c r="DK36" s="623"/>
      <c r="DL36" s="627">
        <v>2023023</v>
      </c>
      <c r="DM36" s="622"/>
      <c r="DN36" s="622"/>
      <c r="DO36" s="622"/>
      <c r="DP36" s="622"/>
      <c r="DQ36" s="622"/>
      <c r="DR36" s="622"/>
      <c r="DS36" s="622"/>
      <c r="DT36" s="622"/>
      <c r="DU36" s="622"/>
      <c r="DV36" s="623"/>
      <c r="DW36" s="624">
        <v>16.8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312708</v>
      </c>
      <c r="S37" s="622"/>
      <c r="T37" s="622"/>
      <c r="U37" s="622"/>
      <c r="V37" s="622"/>
      <c r="W37" s="622"/>
      <c r="X37" s="622"/>
      <c r="Y37" s="623"/>
      <c r="Z37" s="659">
        <v>1.7</v>
      </c>
      <c r="AA37" s="659"/>
      <c r="AB37" s="659"/>
      <c r="AC37" s="659"/>
      <c r="AD37" s="660">
        <v>10480</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433598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47021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1106818</v>
      </c>
      <c r="CS37" s="634"/>
      <c r="CT37" s="634"/>
      <c r="CU37" s="634"/>
      <c r="CV37" s="634"/>
      <c r="CW37" s="634"/>
      <c r="CX37" s="634"/>
      <c r="CY37" s="635"/>
      <c r="CZ37" s="624">
        <v>6.2</v>
      </c>
      <c r="DA37" s="636"/>
      <c r="DB37" s="636"/>
      <c r="DC37" s="637"/>
      <c r="DD37" s="627">
        <v>1106818</v>
      </c>
      <c r="DE37" s="634"/>
      <c r="DF37" s="634"/>
      <c r="DG37" s="634"/>
      <c r="DH37" s="634"/>
      <c r="DI37" s="634"/>
      <c r="DJ37" s="634"/>
      <c r="DK37" s="635"/>
      <c r="DL37" s="627">
        <v>1060201</v>
      </c>
      <c r="DM37" s="634"/>
      <c r="DN37" s="634"/>
      <c r="DO37" s="634"/>
      <c r="DP37" s="634"/>
      <c r="DQ37" s="634"/>
      <c r="DR37" s="634"/>
      <c r="DS37" s="634"/>
      <c r="DT37" s="634"/>
      <c r="DU37" s="634"/>
      <c r="DV37" s="635"/>
      <c r="DW37" s="624">
        <v>8.8000000000000007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741700</v>
      </c>
      <c r="S38" s="622"/>
      <c r="T38" s="622"/>
      <c r="U38" s="622"/>
      <c r="V38" s="622"/>
      <c r="W38" s="622"/>
      <c r="X38" s="622"/>
      <c r="Y38" s="623"/>
      <c r="Z38" s="659">
        <v>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53080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4555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1610685</v>
      </c>
      <c r="CS38" s="622"/>
      <c r="CT38" s="622"/>
      <c r="CU38" s="622"/>
      <c r="CV38" s="622"/>
      <c r="CW38" s="622"/>
      <c r="CX38" s="622"/>
      <c r="CY38" s="623"/>
      <c r="CZ38" s="624">
        <v>9</v>
      </c>
      <c r="DA38" s="636"/>
      <c r="DB38" s="636"/>
      <c r="DC38" s="637"/>
      <c r="DD38" s="627">
        <v>1344016</v>
      </c>
      <c r="DE38" s="622"/>
      <c r="DF38" s="622"/>
      <c r="DG38" s="622"/>
      <c r="DH38" s="622"/>
      <c r="DI38" s="622"/>
      <c r="DJ38" s="622"/>
      <c r="DK38" s="623"/>
      <c r="DL38" s="627">
        <v>1311986</v>
      </c>
      <c r="DM38" s="622"/>
      <c r="DN38" s="622"/>
      <c r="DO38" s="622"/>
      <c r="DP38" s="622"/>
      <c r="DQ38" s="622"/>
      <c r="DR38" s="622"/>
      <c r="DS38" s="622"/>
      <c r="DT38" s="622"/>
      <c r="DU38" s="622"/>
      <c r="DV38" s="623"/>
      <c r="DW38" s="624">
        <v>10.9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6891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51754</v>
      </c>
      <c r="CS39" s="634"/>
      <c r="CT39" s="634"/>
      <c r="CU39" s="634"/>
      <c r="CV39" s="634"/>
      <c r="CW39" s="634"/>
      <c r="CX39" s="634"/>
      <c r="CY39" s="635"/>
      <c r="CZ39" s="624">
        <v>0.3</v>
      </c>
      <c r="DA39" s="636"/>
      <c r="DB39" s="636"/>
      <c r="DC39" s="637"/>
      <c r="DD39" s="627">
        <v>51203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25900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139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40000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18638321</v>
      </c>
      <c r="S41" s="646"/>
      <c r="T41" s="646"/>
      <c r="U41" s="646"/>
      <c r="V41" s="646"/>
      <c r="W41" s="646"/>
      <c r="X41" s="646"/>
      <c r="Y41" s="649"/>
      <c r="Z41" s="650">
        <v>100</v>
      </c>
      <c r="AA41" s="650"/>
      <c r="AB41" s="650"/>
      <c r="AC41" s="650"/>
      <c r="AD41" s="651">
        <v>12040284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351999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1258686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1582300</v>
      </c>
      <c r="CS42" s="634"/>
      <c r="CT42" s="634"/>
      <c r="CU42" s="634"/>
      <c r="CV42" s="634"/>
      <c r="CW42" s="634"/>
      <c r="CX42" s="634"/>
      <c r="CY42" s="635"/>
      <c r="CZ42" s="624">
        <v>8.9</v>
      </c>
      <c r="DA42" s="636"/>
      <c r="DB42" s="636"/>
      <c r="DC42" s="637"/>
      <c r="DD42" s="627">
        <v>471490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38524</v>
      </c>
      <c r="CS43" s="634"/>
      <c r="CT43" s="634"/>
      <c r="CU43" s="634"/>
      <c r="CV43" s="634"/>
      <c r="CW43" s="634"/>
      <c r="CX43" s="634"/>
      <c r="CY43" s="635"/>
      <c r="CZ43" s="624">
        <v>0.2</v>
      </c>
      <c r="DA43" s="636"/>
      <c r="DB43" s="636"/>
      <c r="DC43" s="637"/>
      <c r="DD43" s="627">
        <v>38524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1582300</v>
      </c>
      <c r="CS44" s="622"/>
      <c r="CT44" s="622"/>
      <c r="CU44" s="622"/>
      <c r="CV44" s="622"/>
      <c r="CW44" s="622"/>
      <c r="CX44" s="622"/>
      <c r="CY44" s="623"/>
      <c r="CZ44" s="624">
        <v>8.9</v>
      </c>
      <c r="DA44" s="625"/>
      <c r="DB44" s="625"/>
      <c r="DC44" s="626"/>
      <c r="DD44" s="627">
        <v>471490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702887</v>
      </c>
      <c r="CS45" s="634"/>
      <c r="CT45" s="634"/>
      <c r="CU45" s="634"/>
      <c r="CV45" s="634"/>
      <c r="CW45" s="634"/>
      <c r="CX45" s="634"/>
      <c r="CY45" s="635"/>
      <c r="CZ45" s="624">
        <v>3.9</v>
      </c>
      <c r="DA45" s="636"/>
      <c r="DB45" s="636"/>
      <c r="DC45" s="637"/>
      <c r="DD45" s="627">
        <v>44534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737555</v>
      </c>
      <c r="CS46" s="622"/>
      <c r="CT46" s="622"/>
      <c r="CU46" s="622"/>
      <c r="CV46" s="622"/>
      <c r="CW46" s="622"/>
      <c r="CX46" s="622"/>
      <c r="CY46" s="623"/>
      <c r="CZ46" s="624">
        <v>4.0999999999999996</v>
      </c>
      <c r="DA46" s="625"/>
      <c r="DB46" s="625"/>
      <c r="DC46" s="626"/>
      <c r="DD46" s="627">
        <v>394398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17824666</v>
      </c>
      <c r="CS49" s="606"/>
      <c r="CT49" s="606"/>
      <c r="CU49" s="606"/>
      <c r="CV49" s="606"/>
      <c r="CW49" s="606"/>
      <c r="CX49" s="606"/>
      <c r="CY49" s="607"/>
      <c r="CZ49" s="608">
        <v>100</v>
      </c>
      <c r="DA49" s="609"/>
      <c r="DB49" s="609"/>
      <c r="DC49" s="610"/>
      <c r="DD49" s="611">
        <v>13108193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vFYgZEyGEPxN7s6tMFVEXO0334czavasJhBjZJDx0TpiJpw7mG3w+4dZ88GKjmkh/zYyUcriGu5orJnySvAew==" saltValue="ddgnDCHab/ZwvmbU/mKM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18638</v>
      </c>
      <c r="R7" s="1103"/>
      <c r="S7" s="1103"/>
      <c r="T7" s="1103"/>
      <c r="U7" s="1103"/>
      <c r="V7" s="1103">
        <v>17825</v>
      </c>
      <c r="W7" s="1103"/>
      <c r="X7" s="1103"/>
      <c r="Y7" s="1103"/>
      <c r="Z7" s="1103"/>
      <c r="AA7" s="1103">
        <v>814</v>
      </c>
      <c r="AB7" s="1103"/>
      <c r="AC7" s="1103"/>
      <c r="AD7" s="1103"/>
      <c r="AE7" s="1104"/>
      <c r="AF7" s="1105">
        <v>790</v>
      </c>
      <c r="AG7" s="1106"/>
      <c r="AH7" s="1106"/>
      <c r="AI7" s="1106"/>
      <c r="AJ7" s="1107"/>
      <c r="AK7" s="1108">
        <v>364</v>
      </c>
      <c r="AL7" s="1109"/>
      <c r="AM7" s="1109"/>
      <c r="AN7" s="1109"/>
      <c r="AO7" s="1109"/>
      <c r="AP7" s="1109">
        <v>14732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t="s">
        <v>545</v>
      </c>
      <c r="AB8" s="1039"/>
      <c r="AC8" s="1039"/>
      <c r="AD8" s="1039"/>
      <c r="AE8" s="1040"/>
      <c r="AF8" s="1035" t="s">
        <v>122</v>
      </c>
      <c r="AG8" s="1036"/>
      <c r="AH8" s="1036"/>
      <c r="AI8" s="1036"/>
      <c r="AJ8" s="1037"/>
      <c r="AK8" s="1080">
        <v>1</v>
      </c>
      <c r="AL8" s="1081"/>
      <c r="AM8" s="1081"/>
      <c r="AN8" s="1081"/>
      <c r="AO8" s="1081"/>
      <c r="AP8" s="1081">
        <v>371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18638</v>
      </c>
      <c r="R23" s="1061"/>
      <c r="S23" s="1061"/>
      <c r="T23" s="1061"/>
      <c r="U23" s="1061"/>
      <c r="V23" s="1061">
        <v>17825</v>
      </c>
      <c r="W23" s="1061"/>
      <c r="X23" s="1061"/>
      <c r="Y23" s="1061"/>
      <c r="Z23" s="1061"/>
      <c r="AA23" s="1061">
        <v>814</v>
      </c>
      <c r="AB23" s="1061"/>
      <c r="AC23" s="1061"/>
      <c r="AD23" s="1061"/>
      <c r="AE23" s="1068"/>
      <c r="AF23" s="1069">
        <v>790</v>
      </c>
      <c r="AG23" s="1061"/>
      <c r="AH23" s="1061"/>
      <c r="AI23" s="1061"/>
      <c r="AJ23" s="1070"/>
      <c r="AK23" s="1071"/>
      <c r="AL23" s="1072"/>
      <c r="AM23" s="1072"/>
      <c r="AN23" s="1072"/>
      <c r="AO23" s="1072"/>
      <c r="AP23" s="1061">
        <v>15103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3895</v>
      </c>
      <c r="R28" s="1051"/>
      <c r="S28" s="1051"/>
      <c r="T28" s="1051"/>
      <c r="U28" s="1051"/>
      <c r="V28" s="1051">
        <v>3836</v>
      </c>
      <c r="W28" s="1051"/>
      <c r="X28" s="1051"/>
      <c r="Y28" s="1051"/>
      <c r="Z28" s="1051"/>
      <c r="AA28" s="1051">
        <v>58</v>
      </c>
      <c r="AB28" s="1051"/>
      <c r="AC28" s="1051"/>
      <c r="AD28" s="1051"/>
      <c r="AE28" s="1052"/>
      <c r="AF28" s="1053">
        <v>58</v>
      </c>
      <c r="AG28" s="1051"/>
      <c r="AH28" s="1051"/>
      <c r="AI28" s="1051"/>
      <c r="AJ28" s="1054"/>
      <c r="AK28" s="1042">
        <v>347</v>
      </c>
      <c r="AL28" s="1043"/>
      <c r="AM28" s="1043"/>
      <c r="AN28" s="1043"/>
      <c r="AO28" s="1043"/>
      <c r="AP28" s="1043" t="s">
        <v>545</v>
      </c>
      <c r="AQ28" s="1043"/>
      <c r="AR28" s="1043"/>
      <c r="AS28" s="1043"/>
      <c r="AT28" s="1043"/>
      <c r="AU28" s="1043" t="s">
        <v>545</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3867</v>
      </c>
      <c r="R29" s="1039"/>
      <c r="S29" s="1039"/>
      <c r="T29" s="1039"/>
      <c r="U29" s="1039"/>
      <c r="V29" s="1039">
        <v>3726</v>
      </c>
      <c r="W29" s="1039"/>
      <c r="X29" s="1039"/>
      <c r="Y29" s="1039"/>
      <c r="Z29" s="1039"/>
      <c r="AA29" s="1039">
        <v>141</v>
      </c>
      <c r="AB29" s="1039"/>
      <c r="AC29" s="1039"/>
      <c r="AD29" s="1039"/>
      <c r="AE29" s="1040"/>
      <c r="AF29" s="1035">
        <v>141</v>
      </c>
      <c r="AG29" s="1036"/>
      <c r="AH29" s="1036"/>
      <c r="AI29" s="1036"/>
      <c r="AJ29" s="1037"/>
      <c r="AK29" s="980">
        <v>556</v>
      </c>
      <c r="AL29" s="971"/>
      <c r="AM29" s="971"/>
      <c r="AN29" s="971"/>
      <c r="AO29" s="971"/>
      <c r="AP29" s="971" t="s">
        <v>545</v>
      </c>
      <c r="AQ29" s="971"/>
      <c r="AR29" s="971"/>
      <c r="AS29" s="971"/>
      <c r="AT29" s="971"/>
      <c r="AU29" s="971" t="s">
        <v>545</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808</v>
      </c>
      <c r="R30" s="1039"/>
      <c r="S30" s="1039"/>
      <c r="T30" s="1039"/>
      <c r="U30" s="1039"/>
      <c r="V30" s="1039">
        <v>805</v>
      </c>
      <c r="W30" s="1039"/>
      <c r="X30" s="1039"/>
      <c r="Y30" s="1039"/>
      <c r="Z30" s="1039"/>
      <c r="AA30" s="1039">
        <v>3</v>
      </c>
      <c r="AB30" s="1039"/>
      <c r="AC30" s="1039"/>
      <c r="AD30" s="1039"/>
      <c r="AE30" s="1040"/>
      <c r="AF30" s="1035">
        <v>3</v>
      </c>
      <c r="AG30" s="1036"/>
      <c r="AH30" s="1036"/>
      <c r="AI30" s="1036"/>
      <c r="AJ30" s="1037"/>
      <c r="AK30" s="980">
        <v>136</v>
      </c>
      <c r="AL30" s="971"/>
      <c r="AM30" s="971"/>
      <c r="AN30" s="971"/>
      <c r="AO30" s="971"/>
      <c r="AP30" s="971" t="s">
        <v>545</v>
      </c>
      <c r="AQ30" s="971"/>
      <c r="AR30" s="971"/>
      <c r="AS30" s="971"/>
      <c r="AT30" s="971"/>
      <c r="AU30" s="971" t="s">
        <v>545</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945</v>
      </c>
      <c r="R31" s="1039"/>
      <c r="S31" s="1039"/>
      <c r="T31" s="1039"/>
      <c r="U31" s="1039"/>
      <c r="V31" s="1039">
        <v>925</v>
      </c>
      <c r="W31" s="1039"/>
      <c r="X31" s="1039"/>
      <c r="Y31" s="1039"/>
      <c r="Z31" s="1039"/>
      <c r="AA31" s="1039">
        <v>20</v>
      </c>
      <c r="AB31" s="1039"/>
      <c r="AC31" s="1039"/>
      <c r="AD31" s="1039"/>
      <c r="AE31" s="1040"/>
      <c r="AF31" s="1035">
        <v>306</v>
      </c>
      <c r="AG31" s="1036"/>
      <c r="AH31" s="1036"/>
      <c r="AI31" s="1036"/>
      <c r="AJ31" s="1037"/>
      <c r="AK31" s="980">
        <v>434</v>
      </c>
      <c r="AL31" s="971"/>
      <c r="AM31" s="971"/>
      <c r="AN31" s="971"/>
      <c r="AO31" s="971"/>
      <c r="AP31" s="971">
        <v>8978</v>
      </c>
      <c r="AQ31" s="971"/>
      <c r="AR31" s="971"/>
      <c r="AS31" s="971"/>
      <c r="AT31" s="971"/>
      <c r="AU31" s="971">
        <v>8027</v>
      </c>
      <c r="AV31" s="971"/>
      <c r="AW31" s="971"/>
      <c r="AX31" s="971"/>
      <c r="AY31" s="971"/>
      <c r="AZ31" s="1041" t="s">
        <v>545</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508</v>
      </c>
      <c r="AG63" s="959"/>
      <c r="AH63" s="959"/>
      <c r="AI63" s="959"/>
      <c r="AJ63" s="1022"/>
      <c r="AK63" s="1023"/>
      <c r="AL63" s="963"/>
      <c r="AM63" s="963"/>
      <c r="AN63" s="963"/>
      <c r="AO63" s="963"/>
      <c r="AP63" s="959">
        <v>8978</v>
      </c>
      <c r="AQ63" s="959"/>
      <c r="AR63" s="959"/>
      <c r="AS63" s="959"/>
      <c r="AT63" s="959"/>
      <c r="AU63" s="959">
        <v>8027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2246</v>
      </c>
      <c r="R68" s="982"/>
      <c r="S68" s="982"/>
      <c r="T68" s="982"/>
      <c r="U68" s="982"/>
      <c r="V68" s="982">
        <v>2005</v>
      </c>
      <c r="W68" s="982"/>
      <c r="X68" s="982"/>
      <c r="Y68" s="982"/>
      <c r="Z68" s="982"/>
      <c r="AA68" s="982">
        <v>241</v>
      </c>
      <c r="AB68" s="982"/>
      <c r="AC68" s="982"/>
      <c r="AD68" s="982"/>
      <c r="AE68" s="982"/>
      <c r="AF68" s="982">
        <v>1867</v>
      </c>
      <c r="AG68" s="982"/>
      <c r="AH68" s="982"/>
      <c r="AI68" s="982"/>
      <c r="AJ68" s="982"/>
      <c r="AK68" s="982">
        <v>4</v>
      </c>
      <c r="AL68" s="982"/>
      <c r="AM68" s="982"/>
      <c r="AN68" s="982"/>
      <c r="AO68" s="982"/>
      <c r="AP68" s="982">
        <v>1185</v>
      </c>
      <c r="AQ68" s="982"/>
      <c r="AR68" s="982"/>
      <c r="AS68" s="982"/>
      <c r="AT68" s="982"/>
      <c r="AU68" s="982" t="s">
        <v>545</v>
      </c>
      <c r="AV68" s="982"/>
      <c r="AW68" s="982"/>
      <c r="AX68" s="982"/>
      <c r="AY68" s="982"/>
      <c r="AZ68" s="983" t="s">
        <v>557</v>
      </c>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2653</v>
      </c>
      <c r="R69" s="971"/>
      <c r="S69" s="971"/>
      <c r="T69" s="971"/>
      <c r="U69" s="971"/>
      <c r="V69" s="971">
        <v>2392</v>
      </c>
      <c r="W69" s="971"/>
      <c r="X69" s="971"/>
      <c r="Y69" s="971"/>
      <c r="Z69" s="971"/>
      <c r="AA69" s="971">
        <v>261</v>
      </c>
      <c r="AB69" s="971"/>
      <c r="AC69" s="971"/>
      <c r="AD69" s="971"/>
      <c r="AE69" s="971"/>
      <c r="AF69" s="971">
        <v>261</v>
      </c>
      <c r="AG69" s="971"/>
      <c r="AH69" s="971"/>
      <c r="AI69" s="971"/>
      <c r="AJ69" s="971"/>
      <c r="AK69" s="971" t="s">
        <v>558</v>
      </c>
      <c r="AL69" s="971"/>
      <c r="AM69" s="971"/>
      <c r="AN69" s="971"/>
      <c r="AO69" s="971"/>
      <c r="AP69" s="971" t="s">
        <v>558</v>
      </c>
      <c r="AQ69" s="971"/>
      <c r="AR69" s="971"/>
      <c r="AS69" s="971"/>
      <c r="AT69" s="971"/>
      <c r="AU69" s="971" t="s">
        <v>558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1047955</v>
      </c>
      <c r="R70" s="971"/>
      <c r="S70" s="971"/>
      <c r="T70" s="971"/>
      <c r="U70" s="971"/>
      <c r="V70" s="971">
        <v>1016638</v>
      </c>
      <c r="W70" s="971"/>
      <c r="X70" s="971"/>
      <c r="Y70" s="971"/>
      <c r="Z70" s="971"/>
      <c r="AA70" s="971">
        <v>31318</v>
      </c>
      <c r="AB70" s="971"/>
      <c r="AC70" s="971"/>
      <c r="AD70" s="971"/>
      <c r="AE70" s="971"/>
      <c r="AF70" s="971">
        <v>31318</v>
      </c>
      <c r="AG70" s="971"/>
      <c r="AH70" s="971"/>
      <c r="AI70" s="971"/>
      <c r="AJ70" s="971"/>
      <c r="AK70" s="971">
        <v>1</v>
      </c>
      <c r="AL70" s="971"/>
      <c r="AM70" s="971"/>
      <c r="AN70" s="971"/>
      <c r="AO70" s="971"/>
      <c r="AP70" s="971" t="s">
        <v>558</v>
      </c>
      <c r="AQ70" s="971"/>
      <c r="AR70" s="971"/>
      <c r="AS70" s="971"/>
      <c r="AT70" s="971"/>
      <c r="AU70" s="971" t="s">
        <v>558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8102</v>
      </c>
      <c r="R71" s="971"/>
      <c r="S71" s="971"/>
      <c r="T71" s="971"/>
      <c r="U71" s="971"/>
      <c r="V71" s="971">
        <v>6206</v>
      </c>
      <c r="W71" s="971"/>
      <c r="X71" s="971"/>
      <c r="Y71" s="971"/>
      <c r="Z71" s="971"/>
      <c r="AA71" s="971">
        <v>1897</v>
      </c>
      <c r="AB71" s="971"/>
      <c r="AC71" s="971"/>
      <c r="AD71" s="971"/>
      <c r="AE71" s="971"/>
      <c r="AF71" s="971">
        <v>1897</v>
      </c>
      <c r="AG71" s="971"/>
      <c r="AH71" s="971"/>
      <c r="AI71" s="971"/>
      <c r="AJ71" s="971"/>
      <c r="AK71" s="971" t="s">
        <v>558</v>
      </c>
      <c r="AL71" s="971"/>
      <c r="AM71" s="971"/>
      <c r="AN71" s="971"/>
      <c r="AO71" s="971"/>
      <c r="AP71" s="971" t="s">
        <v>558</v>
      </c>
      <c r="AQ71" s="971"/>
      <c r="AR71" s="971"/>
      <c r="AS71" s="971"/>
      <c r="AT71" s="971"/>
      <c r="AU71" s="971" t="s">
        <v>558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3041</v>
      </c>
      <c r="R72" s="971"/>
      <c r="S72" s="971"/>
      <c r="T72" s="971"/>
      <c r="U72" s="971"/>
      <c r="V72" s="971">
        <v>2961</v>
      </c>
      <c r="W72" s="971"/>
      <c r="X72" s="971"/>
      <c r="Y72" s="971"/>
      <c r="Z72" s="971"/>
      <c r="AA72" s="971">
        <v>79</v>
      </c>
      <c r="AB72" s="971"/>
      <c r="AC72" s="971"/>
      <c r="AD72" s="971"/>
      <c r="AE72" s="971"/>
      <c r="AF72" s="971">
        <v>79</v>
      </c>
      <c r="AG72" s="971"/>
      <c r="AH72" s="971"/>
      <c r="AI72" s="971"/>
      <c r="AJ72" s="971"/>
      <c r="AK72" s="971">
        <v>169</v>
      </c>
      <c r="AL72" s="971"/>
      <c r="AM72" s="971"/>
      <c r="AN72" s="971"/>
      <c r="AO72" s="971"/>
      <c r="AP72" s="971">
        <v>1011</v>
      </c>
      <c r="AQ72" s="971"/>
      <c r="AR72" s="971"/>
      <c r="AS72" s="971"/>
      <c r="AT72" s="971"/>
      <c r="AU72" s="971">
        <v>153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551</v>
      </c>
      <c r="C73" s="975"/>
      <c r="D73" s="975"/>
      <c r="E73" s="975"/>
      <c r="F73" s="975"/>
      <c r="G73" s="975"/>
      <c r="H73" s="975"/>
      <c r="I73" s="975"/>
      <c r="J73" s="975"/>
      <c r="K73" s="975"/>
      <c r="L73" s="975"/>
      <c r="M73" s="975"/>
      <c r="N73" s="975"/>
      <c r="O73" s="975"/>
      <c r="P73" s="976"/>
      <c r="Q73" s="977">
        <v>2593</v>
      </c>
      <c r="R73" s="971"/>
      <c r="S73" s="971"/>
      <c r="T73" s="971"/>
      <c r="U73" s="971"/>
      <c r="V73" s="971">
        <v>2564</v>
      </c>
      <c r="W73" s="971"/>
      <c r="X73" s="971"/>
      <c r="Y73" s="971"/>
      <c r="Z73" s="971"/>
      <c r="AA73" s="971">
        <v>29</v>
      </c>
      <c r="AB73" s="971"/>
      <c r="AC73" s="971"/>
      <c r="AD73" s="971"/>
      <c r="AE73" s="971"/>
      <c r="AF73" s="971">
        <v>29</v>
      </c>
      <c r="AG73" s="971"/>
      <c r="AH73" s="971"/>
      <c r="AI73" s="971"/>
      <c r="AJ73" s="971"/>
      <c r="AK73" s="971">
        <v>25</v>
      </c>
      <c r="AL73" s="971"/>
      <c r="AM73" s="971"/>
      <c r="AN73" s="971"/>
      <c r="AO73" s="971"/>
      <c r="AP73" s="971">
        <v>2172</v>
      </c>
      <c r="AQ73" s="971"/>
      <c r="AR73" s="971"/>
      <c r="AS73" s="971"/>
      <c r="AT73" s="971"/>
      <c r="AU73" s="971">
        <v>1481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552</v>
      </c>
      <c r="C74" s="975"/>
      <c r="D74" s="975"/>
      <c r="E74" s="975"/>
      <c r="F74" s="975"/>
      <c r="G74" s="975"/>
      <c r="H74" s="975"/>
      <c r="I74" s="975"/>
      <c r="J74" s="975"/>
      <c r="K74" s="975"/>
      <c r="L74" s="975"/>
      <c r="M74" s="975"/>
      <c r="N74" s="975"/>
      <c r="O74" s="975"/>
      <c r="P74" s="976"/>
      <c r="Q74" s="977">
        <v>136</v>
      </c>
      <c r="R74" s="971"/>
      <c r="S74" s="971"/>
      <c r="T74" s="971"/>
      <c r="U74" s="971"/>
      <c r="V74" s="971">
        <v>136</v>
      </c>
      <c r="W74" s="971"/>
      <c r="X74" s="971"/>
      <c r="Y74" s="971"/>
      <c r="Z74" s="971"/>
      <c r="AA74" s="971">
        <v>0</v>
      </c>
      <c r="AB74" s="971"/>
      <c r="AC74" s="971"/>
      <c r="AD74" s="971"/>
      <c r="AE74" s="971"/>
      <c r="AF74" s="971">
        <v>0</v>
      </c>
      <c r="AG74" s="971"/>
      <c r="AH74" s="971"/>
      <c r="AI74" s="971"/>
      <c r="AJ74" s="971"/>
      <c r="AK74" s="971">
        <v>25</v>
      </c>
      <c r="AL74" s="971"/>
      <c r="AM74" s="971"/>
      <c r="AN74" s="971"/>
      <c r="AO74" s="971"/>
      <c r="AP74" s="971" t="s">
        <v>559</v>
      </c>
      <c r="AQ74" s="971"/>
      <c r="AR74" s="971"/>
      <c r="AS74" s="971"/>
      <c r="AT74" s="971"/>
      <c r="AU74" s="971" t="s">
        <v>559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8">
        <v>182</v>
      </c>
      <c r="R75" s="979"/>
      <c r="S75" s="979"/>
      <c r="T75" s="979"/>
      <c r="U75" s="980"/>
      <c r="V75" s="981">
        <v>114</v>
      </c>
      <c r="W75" s="979"/>
      <c r="X75" s="979"/>
      <c r="Y75" s="979"/>
      <c r="Z75" s="980"/>
      <c r="AA75" s="981">
        <v>67</v>
      </c>
      <c r="AB75" s="979"/>
      <c r="AC75" s="979"/>
      <c r="AD75" s="979"/>
      <c r="AE75" s="980"/>
      <c r="AF75" s="981">
        <v>67</v>
      </c>
      <c r="AG75" s="979"/>
      <c r="AH75" s="979"/>
      <c r="AI75" s="979"/>
      <c r="AJ75" s="980"/>
      <c r="AK75" s="981" t="s">
        <v>560</v>
      </c>
      <c r="AL75" s="979"/>
      <c r="AM75" s="979"/>
      <c r="AN75" s="979"/>
      <c r="AO75" s="980"/>
      <c r="AP75" s="981" t="s">
        <v>560</v>
      </c>
      <c r="AQ75" s="979"/>
      <c r="AR75" s="979"/>
      <c r="AS75" s="979"/>
      <c r="AT75" s="980"/>
      <c r="AU75" s="981" t="s">
        <v>560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554</v>
      </c>
      <c r="C76" s="975"/>
      <c r="D76" s="975"/>
      <c r="E76" s="975"/>
      <c r="F76" s="975"/>
      <c r="G76" s="975"/>
      <c r="H76" s="975"/>
      <c r="I76" s="975"/>
      <c r="J76" s="975"/>
      <c r="K76" s="975"/>
      <c r="L76" s="975"/>
      <c r="M76" s="975"/>
      <c r="N76" s="975"/>
      <c r="O76" s="975"/>
      <c r="P76" s="976"/>
      <c r="Q76" s="978">
        <v>30</v>
      </c>
      <c r="R76" s="979"/>
      <c r="S76" s="979"/>
      <c r="T76" s="979"/>
      <c r="U76" s="980"/>
      <c r="V76" s="981">
        <v>28</v>
      </c>
      <c r="W76" s="979"/>
      <c r="X76" s="979"/>
      <c r="Y76" s="979"/>
      <c r="Z76" s="980"/>
      <c r="AA76" s="981">
        <v>2</v>
      </c>
      <c r="AB76" s="979"/>
      <c r="AC76" s="979"/>
      <c r="AD76" s="979"/>
      <c r="AE76" s="980"/>
      <c r="AF76" s="981">
        <v>2</v>
      </c>
      <c r="AG76" s="979"/>
      <c r="AH76" s="979"/>
      <c r="AI76" s="979"/>
      <c r="AJ76" s="980"/>
      <c r="AK76" s="981" t="s">
        <v>561</v>
      </c>
      <c r="AL76" s="979"/>
      <c r="AM76" s="979"/>
      <c r="AN76" s="979"/>
      <c r="AO76" s="980"/>
      <c r="AP76" s="981" t="s">
        <v>561</v>
      </c>
      <c r="AQ76" s="979"/>
      <c r="AR76" s="979"/>
      <c r="AS76" s="979"/>
      <c r="AT76" s="980"/>
      <c r="AU76" s="981" t="s">
        <v>561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555</v>
      </c>
      <c r="C77" s="975"/>
      <c r="D77" s="975"/>
      <c r="E77" s="975"/>
      <c r="F77" s="975"/>
      <c r="G77" s="975"/>
      <c r="H77" s="975"/>
      <c r="I77" s="975"/>
      <c r="J77" s="975"/>
      <c r="K77" s="975"/>
      <c r="L77" s="975"/>
      <c r="M77" s="975"/>
      <c r="N77" s="975"/>
      <c r="O77" s="975"/>
      <c r="P77" s="976"/>
      <c r="Q77" s="978">
        <v>100</v>
      </c>
      <c r="R77" s="979"/>
      <c r="S77" s="979"/>
      <c r="T77" s="979"/>
      <c r="U77" s="980"/>
      <c r="V77" s="981">
        <v>89</v>
      </c>
      <c r="W77" s="979"/>
      <c r="X77" s="979"/>
      <c r="Y77" s="979"/>
      <c r="Z77" s="980"/>
      <c r="AA77" s="981">
        <v>11</v>
      </c>
      <c r="AB77" s="979"/>
      <c r="AC77" s="979"/>
      <c r="AD77" s="979"/>
      <c r="AE77" s="980"/>
      <c r="AF77" s="981">
        <v>11</v>
      </c>
      <c r="AG77" s="979"/>
      <c r="AH77" s="979"/>
      <c r="AI77" s="979"/>
      <c r="AJ77" s="980"/>
      <c r="AK77" s="981" t="s">
        <v>545</v>
      </c>
      <c r="AL77" s="979"/>
      <c r="AM77" s="979"/>
      <c r="AN77" s="979"/>
      <c r="AO77" s="980"/>
      <c r="AP77" s="981" t="s">
        <v>545</v>
      </c>
      <c r="AQ77" s="979"/>
      <c r="AR77" s="979"/>
      <c r="AS77" s="979"/>
      <c r="AT77" s="980"/>
      <c r="AU77" s="981" t="s">
        <v>545</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556</v>
      </c>
      <c r="C78" s="975"/>
      <c r="D78" s="975"/>
      <c r="E78" s="975"/>
      <c r="F78" s="975"/>
      <c r="G78" s="975"/>
      <c r="H78" s="975"/>
      <c r="I78" s="975"/>
      <c r="J78" s="975"/>
      <c r="K78" s="975"/>
      <c r="L78" s="975"/>
      <c r="M78" s="975"/>
      <c r="N78" s="975"/>
      <c r="O78" s="975"/>
      <c r="P78" s="976"/>
      <c r="Q78" s="977">
        <v>5</v>
      </c>
      <c r="R78" s="971"/>
      <c r="S78" s="971"/>
      <c r="T78" s="971"/>
      <c r="U78" s="971"/>
      <c r="V78" s="971">
        <v>3</v>
      </c>
      <c r="W78" s="971"/>
      <c r="X78" s="971"/>
      <c r="Y78" s="971"/>
      <c r="Z78" s="971"/>
      <c r="AA78" s="971">
        <v>2</v>
      </c>
      <c r="AB78" s="971"/>
      <c r="AC78" s="971"/>
      <c r="AD78" s="971"/>
      <c r="AE78" s="971"/>
      <c r="AF78" s="971">
        <v>2</v>
      </c>
      <c r="AG78" s="971"/>
      <c r="AH78" s="971"/>
      <c r="AI78" s="971"/>
      <c r="AJ78" s="971"/>
      <c r="AK78" s="971" t="s">
        <v>545</v>
      </c>
      <c r="AL78" s="971"/>
      <c r="AM78" s="971"/>
      <c r="AN78" s="971"/>
      <c r="AO78" s="971"/>
      <c r="AP78" s="971" t="s">
        <v>545</v>
      </c>
      <c r="AQ78" s="971"/>
      <c r="AR78" s="971"/>
      <c r="AS78" s="971"/>
      <c r="AT78" s="971"/>
      <c r="AU78" s="971" t="s">
        <v>545</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35533</v>
      </c>
      <c r="AG88" s="959"/>
      <c r="AH88" s="959"/>
      <c r="AI88" s="959"/>
      <c r="AJ88" s="959"/>
      <c r="AK88" s="963"/>
      <c r="AL88" s="963"/>
      <c r="AM88" s="963"/>
      <c r="AN88" s="963"/>
      <c r="AO88" s="963"/>
      <c r="AP88" s="959">
        <v>4368</v>
      </c>
      <c r="AQ88" s="959"/>
      <c r="AR88" s="959"/>
      <c r="AS88" s="959"/>
      <c r="AT88" s="959"/>
      <c r="AU88" s="959">
        <v>1634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1156889</v>
      </c>
      <c r="AB110" s="889"/>
      <c r="AC110" s="889"/>
      <c r="AD110" s="889"/>
      <c r="AE110" s="890"/>
      <c r="AF110" s="891">
        <v>1211041</v>
      </c>
      <c r="AG110" s="889"/>
      <c r="AH110" s="889"/>
      <c r="AI110" s="889"/>
      <c r="AJ110" s="890"/>
      <c r="AK110" s="891">
        <v>1211652</v>
      </c>
      <c r="AL110" s="889"/>
      <c r="AM110" s="889"/>
      <c r="AN110" s="889"/>
      <c r="AO110" s="890"/>
      <c r="AP110" s="892">
        <v>11.3</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15555468</v>
      </c>
      <c r="BR110" s="842"/>
      <c r="BS110" s="842"/>
      <c r="BT110" s="842"/>
      <c r="BU110" s="842"/>
      <c r="BV110" s="842">
        <v>15529987</v>
      </c>
      <c r="BW110" s="842"/>
      <c r="BX110" s="842"/>
      <c r="BY110" s="842"/>
      <c r="BZ110" s="842"/>
      <c r="CA110" s="842">
        <v>15102899</v>
      </c>
      <c r="CB110" s="842"/>
      <c r="CC110" s="842"/>
      <c r="CD110" s="842"/>
      <c r="CE110" s="842"/>
      <c r="CF110" s="866">
        <v>140.6</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7139605</v>
      </c>
      <c r="BR112" s="817"/>
      <c r="BS112" s="817"/>
      <c r="BT112" s="817"/>
      <c r="BU112" s="817"/>
      <c r="BV112" s="817">
        <v>7217984</v>
      </c>
      <c r="BW112" s="817"/>
      <c r="BX112" s="817"/>
      <c r="BY112" s="817"/>
      <c r="BZ112" s="817"/>
      <c r="CA112" s="817">
        <v>8026675</v>
      </c>
      <c r="CB112" s="817"/>
      <c r="CC112" s="817"/>
      <c r="CD112" s="817"/>
      <c r="CE112" s="817"/>
      <c r="CF112" s="875">
        <v>74.7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336441</v>
      </c>
      <c r="AB113" s="919"/>
      <c r="AC113" s="919"/>
      <c r="AD113" s="919"/>
      <c r="AE113" s="920"/>
      <c r="AF113" s="921">
        <v>304483</v>
      </c>
      <c r="AG113" s="919"/>
      <c r="AH113" s="919"/>
      <c r="AI113" s="919"/>
      <c r="AJ113" s="920"/>
      <c r="AK113" s="921">
        <v>333165</v>
      </c>
      <c r="AL113" s="919"/>
      <c r="AM113" s="919"/>
      <c r="AN113" s="919"/>
      <c r="AO113" s="920"/>
      <c r="AP113" s="922">
        <v>3.1</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242708</v>
      </c>
      <c r="BR113" s="817"/>
      <c r="BS113" s="817"/>
      <c r="BT113" s="817"/>
      <c r="BU113" s="817"/>
      <c r="BV113" s="817">
        <v>697202</v>
      </c>
      <c r="BW113" s="817"/>
      <c r="BX113" s="817"/>
      <c r="BY113" s="817"/>
      <c r="BZ113" s="817"/>
      <c r="CA113" s="817">
        <v>1633997</v>
      </c>
      <c r="CB113" s="817"/>
      <c r="CC113" s="817"/>
      <c r="CD113" s="817"/>
      <c r="CE113" s="817"/>
      <c r="CF113" s="875">
        <v>15.2</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33674</v>
      </c>
      <c r="AB114" s="780"/>
      <c r="AC114" s="780"/>
      <c r="AD114" s="780"/>
      <c r="AE114" s="781"/>
      <c r="AF114" s="782">
        <v>32742</v>
      </c>
      <c r="AG114" s="780"/>
      <c r="AH114" s="780"/>
      <c r="AI114" s="780"/>
      <c r="AJ114" s="781"/>
      <c r="AK114" s="782">
        <v>40144</v>
      </c>
      <c r="AL114" s="780"/>
      <c r="AM114" s="780"/>
      <c r="AN114" s="780"/>
      <c r="AO114" s="781"/>
      <c r="AP114" s="824">
        <v>0.4</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2209413</v>
      </c>
      <c r="BR114" s="817"/>
      <c r="BS114" s="817"/>
      <c r="BT114" s="817"/>
      <c r="BU114" s="817"/>
      <c r="BV114" s="817">
        <v>2151595</v>
      </c>
      <c r="BW114" s="817"/>
      <c r="BX114" s="817"/>
      <c r="BY114" s="817"/>
      <c r="BZ114" s="817"/>
      <c r="CA114" s="817">
        <v>2137567</v>
      </c>
      <c r="CB114" s="817"/>
      <c r="CC114" s="817"/>
      <c r="CD114" s="817"/>
      <c r="CE114" s="817"/>
      <c r="CF114" s="875">
        <v>19.899999999999999</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1527004</v>
      </c>
      <c r="AB117" s="903"/>
      <c r="AC117" s="903"/>
      <c r="AD117" s="903"/>
      <c r="AE117" s="904"/>
      <c r="AF117" s="905">
        <v>1548266</v>
      </c>
      <c r="AG117" s="903"/>
      <c r="AH117" s="903"/>
      <c r="AI117" s="903"/>
      <c r="AJ117" s="904"/>
      <c r="AK117" s="905">
        <v>1584961</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25147194</v>
      </c>
      <c r="BR119" s="845"/>
      <c r="BS119" s="845"/>
      <c r="BT119" s="845"/>
      <c r="BU119" s="845"/>
      <c r="BV119" s="845">
        <v>25596768</v>
      </c>
      <c r="BW119" s="845"/>
      <c r="BX119" s="845"/>
      <c r="BY119" s="845"/>
      <c r="BZ119" s="845"/>
      <c r="CA119" s="845">
        <v>26901138</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3019170</v>
      </c>
      <c r="BR120" s="842"/>
      <c r="BS120" s="842"/>
      <c r="BT120" s="842"/>
      <c r="BU120" s="842"/>
      <c r="BV120" s="842">
        <v>3275476</v>
      </c>
      <c r="BW120" s="842"/>
      <c r="BX120" s="842"/>
      <c r="BY120" s="842"/>
      <c r="BZ120" s="842"/>
      <c r="CA120" s="842">
        <v>2936040</v>
      </c>
      <c r="CB120" s="842"/>
      <c r="CC120" s="842"/>
      <c r="CD120" s="842"/>
      <c r="CE120" s="842"/>
      <c r="CF120" s="866">
        <v>27.3</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7139605</v>
      </c>
      <c r="DH120" s="842"/>
      <c r="DI120" s="842"/>
      <c r="DJ120" s="842"/>
      <c r="DK120" s="842"/>
      <c r="DL120" s="842">
        <v>7217984</v>
      </c>
      <c r="DM120" s="842"/>
      <c r="DN120" s="842"/>
      <c r="DO120" s="842"/>
      <c r="DP120" s="842"/>
      <c r="DQ120" s="842">
        <v>8026675</v>
      </c>
      <c r="DR120" s="842"/>
      <c r="DS120" s="842"/>
      <c r="DT120" s="842"/>
      <c r="DU120" s="842"/>
      <c r="DV120" s="843">
        <v>74.7</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13227796</v>
      </c>
      <c r="BR122" s="845"/>
      <c r="BS122" s="845"/>
      <c r="BT122" s="845"/>
      <c r="BU122" s="845"/>
      <c r="BV122" s="845">
        <v>13540818</v>
      </c>
      <c r="BW122" s="845"/>
      <c r="BX122" s="845"/>
      <c r="BY122" s="845"/>
      <c r="BZ122" s="845"/>
      <c r="CA122" s="845">
        <v>13704845</v>
      </c>
      <c r="CB122" s="845"/>
      <c r="CC122" s="845"/>
      <c r="CD122" s="845"/>
      <c r="CE122" s="845"/>
      <c r="CF122" s="846">
        <v>127.6</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16246966</v>
      </c>
      <c r="BR123" s="833"/>
      <c r="BS123" s="833"/>
      <c r="BT123" s="833"/>
      <c r="BU123" s="833"/>
      <c r="BV123" s="833">
        <v>16816294</v>
      </c>
      <c r="BW123" s="833"/>
      <c r="BX123" s="833"/>
      <c r="BY123" s="833"/>
      <c r="BZ123" s="833"/>
      <c r="CA123" s="833">
        <v>16640885</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88</v>
      </c>
      <c r="BR124" s="831"/>
      <c r="BS124" s="831"/>
      <c r="BT124" s="831"/>
      <c r="BU124" s="831"/>
      <c r="BV124" s="831">
        <v>84.6</v>
      </c>
      <c r="BW124" s="831"/>
      <c r="BX124" s="831"/>
      <c r="BY124" s="831"/>
      <c r="BZ124" s="831"/>
      <c r="CA124" s="831">
        <v>95.4</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547</v>
      </c>
      <c r="AB128" s="801"/>
      <c r="AC128" s="801"/>
      <c r="AD128" s="801"/>
      <c r="AE128" s="802"/>
      <c r="AF128" s="803">
        <v>547</v>
      </c>
      <c r="AG128" s="801"/>
      <c r="AH128" s="801"/>
      <c r="AI128" s="801"/>
      <c r="AJ128" s="802"/>
      <c r="AK128" s="803">
        <v>18012</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13.09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11108377</v>
      </c>
      <c r="AB129" s="780"/>
      <c r="AC129" s="780"/>
      <c r="AD129" s="780"/>
      <c r="AE129" s="781"/>
      <c r="AF129" s="782">
        <v>11343368</v>
      </c>
      <c r="AG129" s="780"/>
      <c r="AH129" s="780"/>
      <c r="AI129" s="780"/>
      <c r="AJ129" s="781"/>
      <c r="AK129" s="782">
        <v>11706191</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18.09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1005565</v>
      </c>
      <c r="AB130" s="780"/>
      <c r="AC130" s="780"/>
      <c r="AD130" s="780"/>
      <c r="AE130" s="781"/>
      <c r="AF130" s="782">
        <v>965820</v>
      </c>
      <c r="AG130" s="780"/>
      <c r="AH130" s="780"/>
      <c r="AI130" s="780"/>
      <c r="AJ130" s="781"/>
      <c r="AK130" s="782">
        <v>961712</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5.4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10102812</v>
      </c>
      <c r="AB131" s="764"/>
      <c r="AC131" s="764"/>
      <c r="AD131" s="764"/>
      <c r="AE131" s="765"/>
      <c r="AF131" s="766">
        <v>10377548</v>
      </c>
      <c r="AG131" s="764"/>
      <c r="AH131" s="764"/>
      <c r="AI131" s="764"/>
      <c r="AJ131" s="765"/>
      <c r="AK131" s="766">
        <v>10744479</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95.4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5.155911047</v>
      </c>
      <c r="AB132" s="745"/>
      <c r="AC132" s="745"/>
      <c r="AD132" s="745"/>
      <c r="AE132" s="746"/>
      <c r="AF132" s="747">
        <v>5.6072879640000002</v>
      </c>
      <c r="AG132" s="745"/>
      <c r="AH132" s="745"/>
      <c r="AI132" s="745"/>
      <c r="AJ132" s="746"/>
      <c r="AK132" s="747">
        <v>5.6330046339999997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5</v>
      </c>
      <c r="AB133" s="724"/>
      <c r="AC133" s="724"/>
      <c r="AD133" s="724"/>
      <c r="AE133" s="725"/>
      <c r="AF133" s="723">
        <v>5</v>
      </c>
      <c r="AG133" s="724"/>
      <c r="AH133" s="724"/>
      <c r="AI133" s="724"/>
      <c r="AJ133" s="725"/>
      <c r="AK133" s="723">
        <v>5.4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Nb6DDJP4aUSKNhFiVwYqFGC3Yqw1KxQSW1jM5VmQwgaO00oW1rkiDn+IcXjixmXubQ3ijA9XN7+q+4DzOOrLg==" saltValue="2FM0HtPFFn3QXNrzD/hO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22"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5KVDLEAm+YkK/kn54z6HLZ9ZXGAQF1PQuGdNm6wsmmLnlTgVT1bSqEMqhrmDlIikQWdtGUwjqfBZbqomyoKaow==" saltValue="T55NKWWoEWbSFXPOJibz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y9qc8SbszeLyILW986Llhvc0gg1CkkFKrE9lMTQ7IzqTwiVGMu/Y7I800GoUVa1rfrg512WkJlJZO++rRMNw==" saltValue="NlLsK2dXeI6Qo48mB+Acw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3712438</v>
      </c>
      <c r="AP9" s="269">
        <v>85277</v>
      </c>
      <c r="AQ9" s="270">
        <v>99044</v>
      </c>
      <c r="AR9" s="271">
        <v>-13.9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597507</v>
      </c>
      <c r="AP10" s="272">
        <v>13725</v>
      </c>
      <c r="AQ10" s="273">
        <v>12597</v>
      </c>
      <c r="AR10" s="274">
        <v>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1194</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v>18</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119529</v>
      </c>
      <c r="AP13" s="272">
        <v>2746</v>
      </c>
      <c r="AQ13" s="273">
        <v>3890</v>
      </c>
      <c r="AR13" s="274">
        <v>-29.4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38524</v>
      </c>
      <c r="AP14" s="272">
        <v>885</v>
      </c>
      <c r="AQ14" s="273">
        <v>1837</v>
      </c>
      <c r="AR14" s="274">
        <v>-51.8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-185890</v>
      </c>
      <c r="AP15" s="272">
        <v>-4270</v>
      </c>
      <c r="AQ15" s="273">
        <v>-6318</v>
      </c>
      <c r="AR15" s="274">
        <v>-32.4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4282108</v>
      </c>
      <c r="AP16" s="272">
        <v>98362</v>
      </c>
      <c r="AQ16" s="273">
        <v>112262</v>
      </c>
      <c r="AR16" s="274">
        <v>-12.4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7.51</v>
      </c>
      <c r="AP21" s="286">
        <v>9.26</v>
      </c>
      <c r="AQ21" s="287">
        <v>-1.75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97.6</v>
      </c>
      <c r="AP22" s="291">
        <v>97.3</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1211652</v>
      </c>
      <c r="AP32" s="300">
        <v>27832</v>
      </c>
      <c r="AQ32" s="301">
        <v>60713</v>
      </c>
      <c r="AR32" s="302">
        <v>-54.2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333165</v>
      </c>
      <c r="AP35" s="300">
        <v>7653</v>
      </c>
      <c r="AQ35" s="301">
        <v>14168</v>
      </c>
      <c r="AR35" s="302">
        <v>-46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40144</v>
      </c>
      <c r="AP36" s="300">
        <v>922</v>
      </c>
      <c r="AQ36" s="301">
        <v>2586</v>
      </c>
      <c r="AR36" s="302">
        <v>-64.3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485</v>
      </c>
      <c r="AP37" s="300" t="s">
        <v>485</v>
      </c>
      <c r="AQ37" s="301">
        <v>189</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8</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-18012</v>
      </c>
      <c r="AP39" s="300">
        <v>-414</v>
      </c>
      <c r="AQ39" s="301">
        <v>-5399</v>
      </c>
      <c r="AR39" s="302">
        <v>-92.3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-961712</v>
      </c>
      <c r="AP40" s="300">
        <v>-22091</v>
      </c>
      <c r="AQ40" s="301">
        <v>-49527</v>
      </c>
      <c r="AR40" s="302">
        <v>-55.4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605237</v>
      </c>
      <c r="AP41" s="300">
        <v>13903</v>
      </c>
      <c r="AQ41" s="301">
        <v>22738</v>
      </c>
      <c r="AR41" s="302">
        <v>-38.9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1186215</v>
      </c>
      <c r="AN51" s="322">
        <v>26777</v>
      </c>
      <c r="AO51" s="323">
        <v>-77.3</v>
      </c>
      <c r="AP51" s="324">
        <v>76347</v>
      </c>
      <c r="AQ51" s="325">
        <v>2.4</v>
      </c>
      <c r="AR51" s="326">
        <v>-79.7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809696</v>
      </c>
      <c r="AN52" s="330">
        <v>18278</v>
      </c>
      <c r="AO52" s="331">
        <v>-80.900000000000006</v>
      </c>
      <c r="AP52" s="332">
        <v>41762</v>
      </c>
      <c r="AQ52" s="333">
        <v>0.5</v>
      </c>
      <c r="AR52" s="334">
        <v>-81.400000000000006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1652310</v>
      </c>
      <c r="AN53" s="322">
        <v>37501</v>
      </c>
      <c r="AO53" s="323">
        <v>40</v>
      </c>
      <c r="AP53" s="324">
        <v>71279</v>
      </c>
      <c r="AQ53" s="325">
        <v>-6.6</v>
      </c>
      <c r="AR53" s="326">
        <v>46.6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1279678</v>
      </c>
      <c r="AN54" s="330">
        <v>29044</v>
      </c>
      <c r="AO54" s="331">
        <v>58.9</v>
      </c>
      <c r="AP54" s="332">
        <v>36731</v>
      </c>
      <c r="AQ54" s="333">
        <v>-12</v>
      </c>
      <c r="AR54" s="334">
        <v>70.900000000000006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2259755</v>
      </c>
      <c r="AN55" s="322">
        <v>51521</v>
      </c>
      <c r="AO55" s="323">
        <v>37.4</v>
      </c>
      <c r="AP55" s="324">
        <v>74994</v>
      </c>
      <c r="AQ55" s="325">
        <v>5.2</v>
      </c>
      <c r="AR55" s="326">
        <v>32.200000000000003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1120376</v>
      </c>
      <c r="AN56" s="330">
        <v>25544</v>
      </c>
      <c r="AO56" s="331">
        <v>-12.1</v>
      </c>
      <c r="AP56" s="332">
        <v>36188</v>
      </c>
      <c r="AQ56" s="333">
        <v>-1.5</v>
      </c>
      <c r="AR56" s="334">
        <v>-10.6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1805347</v>
      </c>
      <c r="AN57" s="322">
        <v>41292</v>
      </c>
      <c r="AO57" s="323">
        <v>-19.899999999999999</v>
      </c>
      <c r="AP57" s="324">
        <v>71849</v>
      </c>
      <c r="AQ57" s="325">
        <v>-4.2</v>
      </c>
      <c r="AR57" s="326">
        <v>-15.7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1020352</v>
      </c>
      <c r="AN58" s="330">
        <v>23337</v>
      </c>
      <c r="AO58" s="331">
        <v>-8.6</v>
      </c>
      <c r="AP58" s="332">
        <v>36144</v>
      </c>
      <c r="AQ58" s="333">
        <v>-0.1</v>
      </c>
      <c r="AR58" s="334">
        <v>-8.5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1582300</v>
      </c>
      <c r="AN59" s="322">
        <v>36346</v>
      </c>
      <c r="AO59" s="323">
        <v>-12</v>
      </c>
      <c r="AP59" s="324">
        <v>82962</v>
      </c>
      <c r="AQ59" s="325">
        <v>15.5</v>
      </c>
      <c r="AR59" s="326">
        <v>-27.5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737555</v>
      </c>
      <c r="AN60" s="330">
        <v>16942</v>
      </c>
      <c r="AO60" s="331">
        <v>-27.4</v>
      </c>
      <c r="AP60" s="332">
        <v>42835</v>
      </c>
      <c r="AQ60" s="333">
        <v>18.5</v>
      </c>
      <c r="AR60" s="334">
        <v>-45.9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1697185</v>
      </c>
      <c r="AN61" s="337">
        <v>38687</v>
      </c>
      <c r="AO61" s="338">
        <v>-6.4</v>
      </c>
      <c r="AP61" s="339">
        <v>75486</v>
      </c>
      <c r="AQ61" s="340">
        <v>2.5</v>
      </c>
      <c r="AR61" s="326">
        <v>-8.9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993531</v>
      </c>
      <c r="AN62" s="330">
        <v>22629</v>
      </c>
      <c r="AO62" s="331">
        <v>-14</v>
      </c>
      <c r="AP62" s="332">
        <v>38732</v>
      </c>
      <c r="AQ62" s="333">
        <v>1.1000000000000001</v>
      </c>
      <c r="AR62" s="334">
        <v>-15.1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7V2pgfxnqCYPGGaX/2gRJp3WLCHuOZTxVxKB4GElp1Mlmx08OK5VN1/bOXY2a9NjcegzwoFohRtG+SfzqmObw==" saltValue="o0Mz3FovzP+PU9bvMytr5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0TUJC5+BtHUzh0dblFIge+F9mzPpmlvP0u+iIhvfJ06M4iIBH7Hqi7OQmQP1B9Dkz9xoqOzI54Nc56yjmiwLNg==" saltValue="Jwc9pDgDUOWRd7yEZOh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eEjNdZbXH1aDv6n2LqDlZ+t/7DjlG4GmZIrj8xAgfetozl20yPb8jnyfaSaG8xS8IJFkgVMg3UqBJgoCvYcafw==" saltValue="8OTKlzMZZlBwnhSCyRcI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11.55</v>
      </c>
      <c r="G47" s="12">
        <v>13.83</v>
      </c>
      <c r="H47" s="12">
        <v>16.27</v>
      </c>
      <c r="I47" s="12">
        <v>17.829999999999998</v>
      </c>
      <c r="J47" s="13">
        <v>14.45</v>
      </c>
    </row>
    <row r="48" spans="2:10" ht="57.75" customHeight="1" x14ac:dyDescent="0.15">
      <c r="B48" s="14"/>
      <c r="C48" s="1141" t="s">
        <v>4</v>
      </c>
      <c r="D48" s="1141"/>
      <c r="E48" s="1142"/>
      <c r="F48" s="15">
        <v>6.12</v>
      </c>
      <c r="G48" s="16">
        <v>7.03</v>
      </c>
      <c r="H48" s="16">
        <v>8.42</v>
      </c>
      <c r="I48" s="16">
        <v>5.54</v>
      </c>
      <c r="J48" s="17">
        <v>6.75</v>
      </c>
    </row>
    <row r="49" spans="2:10" ht="57.75" customHeight="1" thickBot="1" x14ac:dyDescent="0.2">
      <c r="B49" s="18"/>
      <c r="C49" s="1143" t="s">
        <v>5</v>
      </c>
      <c r="D49" s="1143"/>
      <c r="E49" s="1144"/>
      <c r="F49" s="19">
        <v>2.12</v>
      </c>
      <c r="G49" s="20">
        <v>4</v>
      </c>
      <c r="H49" s="20">
        <v>3.67</v>
      </c>
      <c r="I49" s="20" t="s">
        <v>529</v>
      </c>
      <c r="J49" s="21" t="s">
        <v>530</v>
      </c>
    </row>
    <row r="50" spans="2:10" x14ac:dyDescent="0.15"/>
  </sheetData>
  <sheetProtection algorithmName="SHA-512" hashValue="HkplM5To4+GwpC8lKmXS3clFB84IHof7aS0noj91j/WnAleXwDnbdBJQwp8+65r+Ct9j+3hR0ZVDZNQWwsoNGw==" saltValue="5Gd9N6p8BmrG/yjp+3H3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2026-03-09T09:47:14Z</cp:lastPrinted>
  <dcterms:created xsi:type="dcterms:W3CDTF">2026-02-23T07:12:47Z</dcterms:created>
  <dcterms:modified xsi:type="dcterms:W3CDTF">2026-03-17T01:23:54Z</dcterms:modified>
  <cp:category/>
</cp:coreProperties>
</file>